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7" sheetId="1" r:id="rId1"/>
  </sheets>
  <definedNames>
    <definedName name="_5６農家人口" localSheetId="0">'77'!#REF!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'77'!#REF!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'77'!$A$1:$Q$61</definedName>
    <definedName name="Print_Area_MI" localSheetId="0">'77'!#REF!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<sst xmlns="http://schemas.openxmlformats.org/spreadsheetml/2006/main" count="131" uniqueCount="126">
  <si>
    <t>6.  林                     業</t>
  </si>
  <si>
    <t xml:space="preserve">  (単位  ha)</t>
  </si>
  <si>
    <t>林木の生産</t>
  </si>
  <si>
    <t>市  町  村</t>
  </si>
  <si>
    <t>総面積</t>
  </si>
  <si>
    <t>針   葉   樹   林</t>
  </si>
  <si>
    <t xml:space="preserve">広   葉   樹   林   </t>
  </si>
  <si>
    <t>竹  林</t>
  </si>
  <si>
    <t>伐採跡地</t>
  </si>
  <si>
    <t>を目的とし</t>
  </si>
  <si>
    <t>その他</t>
  </si>
  <si>
    <t>人工林</t>
  </si>
  <si>
    <t>天然林</t>
  </si>
  <si>
    <t>災害跡地</t>
  </si>
  <si>
    <t>ない樹林地</t>
  </si>
  <si>
    <t>伐  採</t>
  </si>
  <si>
    <t>造  林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</si>
  <si>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</si>
  <si>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</si>
  <si>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</si>
  <si>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</si>
  <si>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</si>
  <si>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</si>
  <si>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</si>
  <si>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</si>
  <si>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</si>
  <si>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</si>
  <si>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</t>
  </si>
  <si>
    <t>4</t>
  </si>
  <si>
    <t>5</t>
  </si>
  <si>
    <t>6</t>
  </si>
  <si>
    <t>7</t>
  </si>
  <si>
    <t>速 見 郡</t>
  </si>
  <si>
    <t>速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</si>
  <si>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</si>
  <si>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</si>
  <si>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</si>
  <si>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</si>
  <si>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</si>
  <si>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</si>
  <si>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</si>
  <si>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</si>
  <si>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</si>
  <si>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玖</t>
  </si>
  <si>
    <t>日 田 郡</t>
  </si>
  <si>
    <t>日</t>
  </si>
  <si>
    <t>下 毛 郡</t>
  </si>
  <si>
    <t>下</t>
  </si>
  <si>
    <t>宇 佐 郡</t>
  </si>
  <si>
    <t>宇</t>
  </si>
  <si>
    <r>
      <t>1</t>
    </r>
    <r>
      <rPr>
        <sz val="10"/>
        <rFont val="ＭＳ 明朝"/>
        <family val="1"/>
      </rPr>
      <t>4</t>
    </r>
  </si>
  <si>
    <r>
      <t>2</t>
    </r>
    <r>
      <rPr>
        <sz val="10"/>
        <rFont val="ＭＳ 明朝"/>
        <family val="1"/>
      </rPr>
      <t>2</t>
    </r>
  </si>
  <si>
    <r>
      <t>2</t>
    </r>
    <r>
      <rPr>
        <sz val="10"/>
        <rFont val="ＭＳ 明朝"/>
        <family val="1"/>
      </rPr>
      <t>4</t>
    </r>
  </si>
  <si>
    <r>
      <t>1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宇  目  町</t>
    </r>
  </si>
  <si>
    <r>
      <t>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直  川  村</t>
    </r>
  </si>
  <si>
    <r>
      <t>1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三  重  町</t>
    </r>
  </si>
  <si>
    <r>
      <t>2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九  重  町</t>
    </r>
  </si>
  <si>
    <r>
      <t>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 xml:space="preserve"> 玖  珠  町</t>
    </r>
  </si>
  <si>
    <r>
      <t>3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三  光  村</t>
    </r>
  </si>
  <si>
    <t>　　　　　　77. 林  野、伐  採  お  よ    　び  造  林  面  積 (国有)</t>
  </si>
  <si>
    <t>総面積</t>
  </si>
  <si>
    <r>
      <t xml:space="preserve">　　　　　　　　　　　　　　　　林　　　野　　　面　　　積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　（林　野　庁　所　管）</t>
    </r>
  </si>
  <si>
    <t>平  成  13  年</t>
  </si>
  <si>
    <t>標示番号</t>
  </si>
  <si>
    <t xml:space="preserve">                            林  木  の  生  産  を       目  的  と  す   る  林  地</t>
  </si>
  <si>
    <t>＊</t>
  </si>
  <si>
    <t>3  日　田　市</t>
  </si>
  <si>
    <t>5  臼  杵  市</t>
  </si>
  <si>
    <t>6  竹  田  市</t>
  </si>
  <si>
    <t>7  豊後高田市</t>
  </si>
  <si>
    <t>8  宇  佐  市</t>
  </si>
  <si>
    <t>9  日  出  町</t>
  </si>
  <si>
    <t>9</t>
  </si>
  <si>
    <r>
      <t>1</t>
    </r>
    <r>
      <rPr>
        <sz val="10"/>
        <rFont val="ＭＳ 明朝"/>
        <family val="1"/>
      </rPr>
      <t>0 山　香　町</t>
    </r>
  </si>
  <si>
    <t>10</t>
  </si>
  <si>
    <t>11</t>
  </si>
  <si>
    <r>
      <t>13</t>
    </r>
  </si>
  <si>
    <t>14 本  匠  村</t>
  </si>
  <si>
    <r>
      <t>15</t>
    </r>
  </si>
  <si>
    <r>
      <t>16</t>
    </r>
  </si>
  <si>
    <r>
      <t>1</t>
    </r>
    <r>
      <rPr>
        <sz val="10"/>
        <rFont val="ＭＳ 明朝"/>
        <family val="1"/>
      </rPr>
      <t>7 蒲  江  町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</si>
  <si>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</si>
  <si>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</si>
  <si>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</si>
  <si>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</si>
  <si>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</si>
  <si>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23</t>
    </r>
  </si>
  <si>
    <r>
      <t>25</t>
    </r>
  </si>
  <si>
    <t>26</t>
  </si>
  <si>
    <t>27</t>
  </si>
  <si>
    <t>28</t>
  </si>
  <si>
    <t>29</t>
  </si>
  <si>
    <r>
      <t>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前津江  村</t>
    </r>
  </si>
  <si>
    <r>
      <t>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耶馬渓  町</t>
    </r>
  </si>
  <si>
    <r>
      <t>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山  国  町</t>
    </r>
  </si>
  <si>
    <t>資料：県林政課「国有林の地域別の森林計画書」、福岡防衛施設局、関係各森林管理署</t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</si>
  <si>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 xml:space="preserve"> 清  川  村</t>
    </r>
  </si>
  <si>
    <r>
      <t>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緒  方  町</t>
    </r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</si>
  <si>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朝  地  町</t>
    </r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</si>
  <si>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大  野  町</t>
    </r>
  </si>
  <si>
    <r>
      <t>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千  歳  村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</si>
  <si>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犬  飼  町</t>
    </r>
  </si>
  <si>
    <r>
      <t>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久  住  町</t>
    </r>
  </si>
  <si>
    <r>
      <t>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直  入  町</t>
    </r>
  </si>
  <si>
    <t>33</t>
  </si>
  <si>
    <t>34</t>
  </si>
  <si>
    <t>35</t>
  </si>
  <si>
    <t>4  佐  伯  市</t>
  </si>
  <si>
    <t>8</t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</si>
  <si>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野津原  町</t>
    </r>
  </si>
  <si>
    <r>
      <t>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庄  内  町</t>
    </r>
  </si>
  <si>
    <r>
      <t>1</t>
    </r>
    <r>
      <rPr>
        <sz val="10"/>
        <rFont val="ＭＳ 明朝"/>
        <family val="1"/>
      </rPr>
      <t>2</t>
    </r>
  </si>
  <si>
    <r>
      <t>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 xml:space="preserve"> 湯布院  町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</si>
  <si>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 xml:space="preserve"> 野  津  町</t>
    </r>
  </si>
  <si>
    <r>
      <t>3</t>
    </r>
    <r>
      <rPr>
        <sz val="10"/>
        <rFont val="ＭＳ 明朝"/>
        <family val="1"/>
      </rPr>
      <t>0</t>
    </r>
  </si>
  <si>
    <r>
      <t>3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中津江  村</t>
    </r>
  </si>
  <si>
    <t>31</t>
  </si>
  <si>
    <r>
      <t>3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上津江  村</t>
    </r>
  </si>
  <si>
    <t>32</t>
  </si>
  <si>
    <r>
      <t>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院  内  町</t>
    </r>
  </si>
  <si>
    <r>
      <t>3</t>
    </r>
    <r>
      <rPr>
        <sz val="10"/>
        <rFont val="ＭＳ 明朝"/>
        <family val="1"/>
      </rPr>
      <t>6</t>
    </r>
  </si>
  <si>
    <r>
      <t>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 xml:space="preserve"> 安心院  町</t>
    </r>
  </si>
  <si>
    <r>
      <t>3</t>
    </r>
    <r>
      <rPr>
        <sz val="10"/>
        <rFont val="ＭＳ 明朝"/>
        <family val="1"/>
      </rPr>
      <t>7</t>
    </r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</si>
  <si>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注）１　四捨五入により、個々の内訳数値の合計値と総数は必ずしも一致しない。</t>
    </r>
  </si>
  <si>
    <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２　＊は福岡防衛施設局所管の国有樹林地面積である。</t>
    </r>
  </si>
  <si>
    <r>
      <t xml:space="preserve">    平成</t>
    </r>
    <r>
      <rPr>
        <sz val="10"/>
        <rFont val="ＭＳ 明朝"/>
        <family val="1"/>
      </rPr>
      <t>14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1日現在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</si>
</sst>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6">
    <xf numFmtId="0" fontId="0" fillId="0" borderId="0" xfId="0" applyAlignment="1">
      <alignment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Border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>
      <alignment/>
      <protection/>
    </xf>
    <xf numFmtId="41" fontId="0" fillId="0" borderId="0" xfId="20" applyNumberFormat="1" applyFont="1" applyFill="1" applyBorder="1" applyAlignment="1">
      <alignment horizontal="right"/>
      <protection/>
    </xf>
    <xf numFmtId="41" fontId="0" fillId="0" borderId="1" xfId="20" applyNumberFormat="1" applyFont="1" applyFill="1" applyBorder="1">
      <alignment/>
      <protection/>
    </xf>
    <xf numFmtId="176" fontId="5" fillId="0" borderId="2" xfId="20" applyNumberFormat="1" applyFont="1" applyFill="1" applyBorder="1" applyAlignment="1" applyProtection="1" quotePrefix="1">
      <alignment horizontal="center"/>
      <protection/>
    </xf>
    <xf numFmtId="176" fontId="0" fillId="0" borderId="2" xfId="20" applyNumberFormat="1" applyFont="1" applyFill="1" applyBorder="1">
      <alignment/>
      <protection/>
    </xf>
    <xf numFmtId="176" fontId="0" fillId="0" borderId="2" xfId="20" applyNumberFormat="1" applyFont="1" applyFill="1" applyBorder="1" applyAlignment="1" applyProtection="1">
      <alignment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176" fontId="0" fillId="0" borderId="0" xfId="20" applyNumberFormat="1" applyFont="1" applyFill="1" applyBorder="1" applyAlignment="1" applyProtection="1">
      <alignment shrinkToFit="1"/>
      <protection/>
    </xf>
    <xf numFmtId="176" fontId="0" fillId="0" borderId="0" xfId="20" applyNumberFormat="1" applyFont="1" applyFill="1" applyAlignment="1">
      <alignment shrinkToFit="1"/>
      <protection/>
    </xf>
    <xf numFmtId="176" fontId="0" fillId="0" borderId="0" xfId="20" applyNumberFormat="1" applyFont="1" applyFill="1" applyBorder="1" applyAlignment="1">
      <alignment shrinkToFit="1"/>
      <protection/>
    </xf>
    <xf numFmtId="41" fontId="5" fillId="0" borderId="0" xfId="20" applyNumberFormat="1" applyFont="1" applyFill="1" applyBorder="1" applyAlignment="1" applyProtection="1">
      <alignment horizontal="left"/>
      <protection/>
    </xf>
    <xf numFmtId="176" fontId="0" fillId="0" borderId="3" xfId="20" applyNumberFormat="1" applyFont="1" applyFill="1" applyBorder="1" applyAlignment="1" applyProtection="1">
      <alignment/>
      <protection/>
    </xf>
    <xf numFmtId="41" fontId="4" fillId="0" borderId="0" xfId="20" applyNumberFormat="1" applyFont="1" applyFill="1" applyAlignment="1" applyProtection="1">
      <alignment horizontal="centerContinuous"/>
      <protection/>
    </xf>
    <xf numFmtId="41" fontId="0" fillId="0" borderId="0" xfId="20" applyNumberFormat="1" applyFont="1" applyFill="1" applyAlignment="1">
      <alignment horizontal="centerContinuous"/>
      <protection/>
    </xf>
    <xf numFmtId="41" fontId="0" fillId="0" borderId="0" xfId="20" applyNumberFormat="1" applyFont="1" applyFill="1" applyAlignment="1">
      <alignment horizontal="center"/>
      <protection/>
    </xf>
    <xf numFmtId="41" fontId="0" fillId="0" borderId="4" xfId="20" applyNumberFormat="1" applyFont="1" applyFill="1" applyBorder="1" applyAlignment="1" applyProtection="1">
      <alignment horizontal="left"/>
      <protection/>
    </xf>
    <xf numFmtId="0" fontId="0" fillId="0" borderId="4" xfId="20" applyFont="1" applyFill="1" applyBorder="1">
      <alignment/>
      <protection/>
    </xf>
    <xf numFmtId="0" fontId="0" fillId="0" borderId="4" xfId="20" applyFont="1" applyFill="1" applyBorder="1" applyAlignment="1" applyProtection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5" xfId="20" applyFont="1" applyFill="1" applyBorder="1" applyAlignment="1">
      <alignment vertical="center"/>
      <protection/>
    </xf>
    <xf numFmtId="0" fontId="0" fillId="0" borderId="6" xfId="20" applyFont="1" applyFill="1" applyBorder="1">
      <alignment/>
      <protection/>
    </xf>
    <xf numFmtId="0" fontId="0" fillId="0" borderId="6" xfId="20" applyFont="1" applyFill="1" applyBorder="1" applyAlignment="1" applyProtection="1">
      <alignment horizontal="center"/>
      <protection/>
    </xf>
    <xf numFmtId="0" fontId="8" fillId="0" borderId="7" xfId="20" applyFont="1" applyFill="1" applyBorder="1" applyAlignment="1">
      <alignment horizontal="center"/>
      <protection/>
    </xf>
    <xf numFmtId="41" fontId="8" fillId="0" borderId="0" xfId="20" applyNumberFormat="1" applyFont="1" applyFill="1">
      <alignment/>
      <protection/>
    </xf>
    <xf numFmtId="0" fontId="8" fillId="0" borderId="3" xfId="20" applyFont="1" applyFill="1" applyBorder="1" applyAlignment="1">
      <alignment horizontal="left" vertical="center"/>
      <protection/>
    </xf>
    <xf numFmtId="0" fontId="8" fillId="0" borderId="1" xfId="20" applyFont="1" applyFill="1" applyBorder="1" applyAlignment="1">
      <alignment horizontal="centerContinuous"/>
      <protection/>
    </xf>
    <xf numFmtId="0" fontId="8" fillId="0" borderId="1" xfId="20" applyFont="1" applyFill="1" applyBorder="1" applyAlignment="1" applyProtection="1">
      <alignment horizontal="centerContinuous"/>
      <protection/>
    </xf>
    <xf numFmtId="0" fontId="8" fillId="0" borderId="2" xfId="20" applyFont="1" applyFill="1" applyBorder="1">
      <alignment/>
      <protection/>
    </xf>
    <xf numFmtId="0" fontId="8" fillId="0" borderId="2" xfId="20" applyFont="1" applyFill="1" applyBorder="1" applyAlignment="1" applyProtection="1">
      <alignment horizontal="center"/>
      <protection/>
    </xf>
    <xf numFmtId="0" fontId="8" fillId="0" borderId="3" xfId="20" applyFont="1" applyFill="1" applyBorder="1" applyAlignment="1" applyProtection="1">
      <alignment horizontal="centerContinuous" vertical="center"/>
      <protection/>
    </xf>
    <xf numFmtId="0" fontId="8" fillId="0" borderId="1" xfId="20" applyFont="1" applyFill="1" applyBorder="1" applyAlignment="1">
      <alignment horizontal="centerContinuous"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0" fontId="8" fillId="0" borderId="8" xfId="20" applyFont="1" applyFill="1" applyBorder="1" applyAlignment="1">
      <alignment horizontal="center"/>
      <protection/>
    </xf>
    <xf numFmtId="0" fontId="8" fillId="0" borderId="3" xfId="20" applyFont="1" applyFill="1" applyBorder="1" applyAlignment="1" applyProtection="1">
      <alignment horizontal="center" vertical="center"/>
      <protection/>
    </xf>
    <xf numFmtId="0" fontId="8" fillId="0" borderId="3" xfId="20" applyFont="1" applyFill="1" applyBorder="1">
      <alignment/>
      <protection/>
    </xf>
    <xf numFmtId="0" fontId="8" fillId="0" borderId="3" xfId="20" applyFont="1" applyFill="1" applyBorder="1" applyAlignment="1">
      <alignment horizontal="center"/>
      <protection/>
    </xf>
    <xf numFmtId="41" fontId="5" fillId="0" borderId="0" xfId="20" applyNumberFormat="1" applyFont="1" applyFill="1">
      <alignment/>
      <protection/>
    </xf>
    <xf numFmtId="41" fontId="5" fillId="0" borderId="9" xfId="20" applyNumberFormat="1" applyFont="1" applyFill="1" applyBorder="1" applyAlignment="1" applyProtection="1">
      <alignment horizontal="center"/>
      <protection/>
    </xf>
    <xf numFmtId="176" fontId="5" fillId="0" borderId="10" xfId="20" applyNumberFormat="1" applyFont="1" applyFill="1" applyBorder="1" applyAlignment="1" applyProtection="1">
      <alignment shrinkToFit="1"/>
      <protection/>
    </xf>
    <xf numFmtId="176" fontId="5" fillId="0" borderId="9" xfId="20" applyNumberFormat="1" applyFont="1" applyFill="1" applyBorder="1" applyAlignment="1" applyProtection="1">
      <alignment shrinkToFit="1"/>
      <protection/>
    </xf>
    <xf numFmtId="176" fontId="5" fillId="0" borderId="0" xfId="20" applyNumberFormat="1" applyFont="1" applyFill="1" applyBorder="1" applyAlignment="1" applyProtection="1">
      <alignment shrinkToFit="1"/>
      <protection/>
    </xf>
    <xf numFmtId="41" fontId="9" fillId="0" borderId="0" xfId="20" applyNumberFormat="1" applyFont="1" applyFill="1" applyBorder="1" applyProtection="1">
      <alignment/>
      <protection/>
    </xf>
    <xf numFmtId="41" fontId="5" fillId="0" borderId="2" xfId="20" applyNumberFormat="1" applyFont="1" applyFill="1" applyBorder="1" applyAlignment="1">
      <alignment horizontal="center"/>
      <protection/>
    </xf>
    <xf numFmtId="41" fontId="5" fillId="0" borderId="0" xfId="20" applyNumberFormat="1" applyFont="1" applyFill="1" applyBorder="1" applyAlignment="1" applyProtection="1" quotePrefix="1">
      <alignment horizontal="center"/>
      <protection/>
    </xf>
    <xf numFmtId="176" fontId="5" fillId="0" borderId="0" xfId="20" applyNumberFormat="1" applyFont="1" applyFill="1" applyBorder="1" applyAlignment="1">
      <alignment shrinkToFit="1"/>
      <protection/>
    </xf>
    <xf numFmtId="176" fontId="5" fillId="0" borderId="0" xfId="20" applyNumberFormat="1" applyFont="1" applyFill="1" applyAlignment="1">
      <alignment shrinkToFit="1"/>
      <protection/>
    </xf>
    <xf numFmtId="41" fontId="5" fillId="0" borderId="0" xfId="20" applyNumberFormat="1" applyFont="1" applyFill="1" applyBorder="1" applyAlignment="1" applyProtection="1">
      <alignment horizontal="center"/>
      <protection/>
    </xf>
    <xf numFmtId="176" fontId="5" fillId="0" borderId="2" xfId="20" applyNumberFormat="1" applyFont="1" applyFill="1" applyBorder="1" applyAlignment="1" applyProtection="1">
      <alignment shrinkToFit="1"/>
      <protection/>
    </xf>
    <xf numFmtId="41" fontId="0" fillId="0" borderId="2" xfId="20" applyNumberFormat="1" applyFont="1" applyFill="1" applyBorder="1" applyAlignment="1">
      <alignment horizontal="center"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176" fontId="0" fillId="0" borderId="0" xfId="20" applyNumberFormat="1" applyFont="1" applyFill="1" applyBorder="1" applyAlignment="1" applyProtection="1">
      <alignment horizontal="right" shrinkToFit="1"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176" fontId="5" fillId="0" borderId="2" xfId="20" applyNumberFormat="1" applyFont="1" applyFill="1" applyBorder="1" applyAlignment="1">
      <alignment shrinkToFit="1"/>
      <protection/>
    </xf>
    <xf numFmtId="176" fontId="0" fillId="0" borderId="0" xfId="20" applyNumberFormat="1" applyFont="1" applyFill="1" applyBorder="1" applyAlignment="1">
      <alignment horizontal="right" shrinkToFit="1"/>
      <protection/>
    </xf>
    <xf numFmtId="41" fontId="0" fillId="0" borderId="1" xfId="20" applyNumberFormat="1" applyFont="1" applyFill="1" applyBorder="1" applyAlignment="1" applyProtection="1">
      <alignment horizontal="center"/>
      <protection/>
    </xf>
    <xf numFmtId="176" fontId="0" fillId="0" borderId="1" xfId="20" applyNumberFormat="1" applyFont="1" applyFill="1" applyBorder="1" applyAlignment="1" applyProtection="1">
      <alignment shrinkToFit="1"/>
      <protection/>
    </xf>
    <xf numFmtId="176" fontId="0" fillId="0" borderId="1" xfId="20" applyNumberFormat="1" applyFont="1" applyFill="1" applyBorder="1" applyAlignment="1">
      <alignment shrinkToFit="1"/>
      <protection/>
    </xf>
    <xf numFmtId="41" fontId="0" fillId="0" borderId="3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Border="1">
      <alignment/>
      <protection/>
    </xf>
    <xf numFmtId="41" fontId="6" fillId="0" borderId="0" xfId="20" applyNumberFormat="1" applyFont="1" applyFill="1">
      <alignment/>
      <protection/>
    </xf>
    <xf numFmtId="41" fontId="0" fillId="0" borderId="0" xfId="20" applyNumberFormat="1" applyFon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4" fillId="0" borderId="4" xfId="20" applyFill="1" applyBorder="1" applyAlignment="1">
      <alignment horizontal="right"/>
      <protection/>
    </xf>
    <xf numFmtId="41" fontId="8" fillId="0" borderId="11" xfId="20" applyNumberFormat="1" applyFont="1" applyFill="1" applyBorder="1" applyAlignment="1" applyProtection="1">
      <alignment horizontal="center" vertical="center"/>
      <protection/>
    </xf>
    <xf numFmtId="41" fontId="8" fillId="0" borderId="12" xfId="20" applyNumberFormat="1" applyFont="1" applyFill="1" applyBorder="1" applyAlignment="1" applyProtection="1">
      <alignment horizontal="center" vertical="center"/>
      <protection/>
    </xf>
    <xf numFmtId="41" fontId="8" fillId="0" borderId="13" xfId="20" applyNumberFormat="1" applyFont="1" applyFill="1" applyBorder="1" applyAlignment="1" applyProtection="1">
      <alignment horizontal="center" vertical="center"/>
      <protection/>
    </xf>
    <xf numFmtId="41" fontId="8" fillId="0" borderId="14" xfId="20" applyNumberFormat="1" applyFont="1" applyFill="1" applyBorder="1" applyAlignment="1" applyProtection="1">
      <alignment horizontal="center" vertical="center"/>
      <protection/>
    </xf>
    <xf numFmtId="41" fontId="8" fillId="0" borderId="15" xfId="20" applyNumberFormat="1" applyFont="1" applyFill="1" applyBorder="1" applyAlignment="1" applyProtection="1">
      <alignment horizontal="center" vertical="center"/>
      <protection/>
    </xf>
    <xf numFmtId="41" fontId="8" fillId="0" borderId="16" xfId="20" applyNumberFormat="1" applyFont="1" applyFill="1" applyBorder="1" applyAlignment="1" applyProtection="1">
      <alignment horizontal="center" vertical="center"/>
      <protection/>
    </xf>
    <xf numFmtId="0" fontId="8" fillId="0" borderId="17" xfId="20" applyFont="1" applyFill="1" applyBorder="1" applyAlignment="1" applyProtection="1">
      <alignment horizontal="center" vertical="center"/>
      <protection/>
    </xf>
    <xf numFmtId="0" fontId="8" fillId="0" borderId="11" xfId="20" applyFont="1" applyFill="1" applyBorder="1" applyAlignment="1" applyProtection="1">
      <alignment horizontal="center" vertical="center"/>
      <protection/>
    </xf>
    <xf numFmtId="0" fontId="8" fillId="0" borderId="18" xfId="20" applyFont="1" applyFill="1" applyBorder="1" applyAlignment="1" applyProtection="1">
      <alignment horizontal="center" vertical="center"/>
      <protection/>
    </xf>
    <xf numFmtId="0" fontId="8" fillId="0" borderId="13" xfId="20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>
      <alignment horizontal="center" vertical="center" textRotation="255"/>
      <protection/>
    </xf>
    <xf numFmtId="41" fontId="8" fillId="0" borderId="3" xfId="20" applyNumberFormat="1" applyFont="1" applyFill="1" applyBorder="1" applyAlignment="1">
      <alignment horizontal="center" vertical="center" textRotation="255"/>
      <protection/>
    </xf>
    <xf numFmtId="0" fontId="8" fillId="0" borderId="19" xfId="20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8" fillId="0" borderId="19" xfId="20" applyFont="1" applyFill="1" applyBorder="1" applyAlignment="1" applyProtection="1">
      <alignment horizontal="center" vertical="center"/>
      <protection/>
    </xf>
    <xf numFmtId="0" fontId="8" fillId="0" borderId="16" xfId="20" applyFont="1" applyFill="1" applyBorder="1" applyAlignment="1" applyProtection="1">
      <alignment horizontal="center" vertical="center"/>
      <protection/>
    </xf>
    <xf numFmtId="0" fontId="8" fillId="0" borderId="20" xfId="20" applyFont="1" applyFill="1" applyBorder="1" applyAlignment="1" applyProtection="1">
      <alignment horizontal="center" vertical="center"/>
      <protection/>
    </xf>
    <xf numFmtId="0" fontId="8" fillId="0" borderId="2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1"/>
  <sheetViews>
    <sheetView showGridLines="0" tabSelected="1" zoomScaleSheetLayoutView="100" workbookViewId="0" topLeftCell="A1">
      <selection activeCell="A1" sqref="A1"/>
    </sheetView>
  </sheetViews>
  <sheetFormatPr defaultColWidth="10.375" defaultRowHeight="12" customHeight="1"/>
  <cols>
    <col min="1" max="1" width="21.75390625" style="1" customWidth="1"/>
    <col min="2" max="2" width="15.25390625" style="1" customWidth="1"/>
    <col min="3" max="9" width="12.375" style="1" customWidth="1"/>
    <col min="10" max="10" width="10.75390625" style="1" customWidth="1"/>
    <col min="11" max="15" width="10.375" style="63" customWidth="1"/>
    <col min="16" max="16" width="10.375" style="1" customWidth="1"/>
    <col min="17" max="17" width="7.00390625" style="1" customWidth="1"/>
    <col min="18" max="16384" width="10.375" style="1" customWidth="1"/>
  </cols>
  <sheetData>
    <row r="1" spans="1:17" ht="19.5" customHeight="1">
      <c r="A1" s="16" t="s">
        <v>0</v>
      </c>
      <c r="B1" s="16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Q1" s="18"/>
    </row>
    <row r="2" spans="1:17" ht="15.75" customHeight="1">
      <c r="A2" s="16" t="s">
        <v>59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4" t="s">
        <v>125</v>
      </c>
      <c r="P2" s="65"/>
      <c r="Q2" s="65"/>
    </row>
    <row r="3" spans="1:17" ht="12" customHeight="1" thickBot="1">
      <c r="A3" s="19" t="s">
        <v>1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2"/>
      <c r="O3" s="66"/>
      <c r="P3" s="66"/>
      <c r="Q3" s="66"/>
    </row>
    <row r="4" spans="1:17" s="27" customFormat="1" ht="18" customHeight="1" thickTop="1">
      <c r="A4" s="67" t="s">
        <v>3</v>
      </c>
      <c r="B4" s="70" t="s">
        <v>60</v>
      </c>
      <c r="C4" s="23" t="s">
        <v>61</v>
      </c>
      <c r="D4" s="24"/>
      <c r="E4" s="24"/>
      <c r="F4" s="24"/>
      <c r="G4" s="24"/>
      <c r="H4" s="24"/>
      <c r="I4" s="24"/>
      <c r="J4" s="24"/>
      <c r="K4" s="24"/>
      <c r="L4" s="24"/>
      <c r="M4" s="25"/>
      <c r="N4" s="26" t="s">
        <v>2</v>
      </c>
      <c r="O4" s="73" t="s">
        <v>62</v>
      </c>
      <c r="P4" s="74"/>
      <c r="Q4" s="77" t="s">
        <v>63</v>
      </c>
    </row>
    <row r="5" spans="1:17" s="27" customFormat="1" ht="18" customHeight="1">
      <c r="A5" s="68"/>
      <c r="B5" s="71"/>
      <c r="C5" s="79" t="s">
        <v>4</v>
      </c>
      <c r="D5" s="28" t="s">
        <v>64</v>
      </c>
      <c r="E5" s="29"/>
      <c r="F5" s="30"/>
      <c r="G5" s="29"/>
      <c r="H5" s="29"/>
      <c r="I5" s="29"/>
      <c r="J5" s="29"/>
      <c r="K5" s="29"/>
      <c r="L5" s="29"/>
      <c r="M5" s="31"/>
      <c r="N5" s="32" t="s">
        <v>9</v>
      </c>
      <c r="O5" s="75"/>
      <c r="P5" s="76"/>
      <c r="Q5" s="77"/>
    </row>
    <row r="6" spans="1:17" s="27" customFormat="1" ht="18" customHeight="1">
      <c r="A6" s="68"/>
      <c r="B6" s="71"/>
      <c r="C6" s="80"/>
      <c r="D6" s="79" t="s">
        <v>4</v>
      </c>
      <c r="E6" s="33" t="s">
        <v>5</v>
      </c>
      <c r="F6" s="34"/>
      <c r="G6" s="34"/>
      <c r="H6" s="33" t="s">
        <v>6</v>
      </c>
      <c r="I6" s="34"/>
      <c r="J6" s="34"/>
      <c r="K6" s="82" t="s">
        <v>7</v>
      </c>
      <c r="L6" s="35" t="s">
        <v>8</v>
      </c>
      <c r="M6" s="35" t="s">
        <v>10</v>
      </c>
      <c r="N6" s="36" t="s">
        <v>14</v>
      </c>
      <c r="O6" s="84" t="s">
        <v>15</v>
      </c>
      <c r="P6" s="82" t="s">
        <v>16</v>
      </c>
      <c r="Q6" s="77"/>
    </row>
    <row r="7" spans="1:17" s="40" customFormat="1" ht="18" customHeight="1">
      <c r="A7" s="69"/>
      <c r="B7" s="72"/>
      <c r="C7" s="81"/>
      <c r="D7" s="81"/>
      <c r="E7" s="37" t="s">
        <v>4</v>
      </c>
      <c r="F7" s="37" t="s">
        <v>11</v>
      </c>
      <c r="G7" s="37" t="s">
        <v>12</v>
      </c>
      <c r="H7" s="37" t="s">
        <v>4</v>
      </c>
      <c r="I7" s="37" t="s">
        <v>11</v>
      </c>
      <c r="J7" s="37" t="s">
        <v>12</v>
      </c>
      <c r="K7" s="83"/>
      <c r="L7" s="37" t="s">
        <v>13</v>
      </c>
      <c r="M7" s="38"/>
      <c r="N7" s="39" t="s">
        <v>65</v>
      </c>
      <c r="O7" s="85"/>
      <c r="P7" s="83"/>
      <c r="Q7" s="78"/>
    </row>
    <row r="8" spans="1:17" s="40" customFormat="1" ht="18" customHeight="1">
      <c r="A8" s="41" t="s">
        <v>17</v>
      </c>
      <c r="B8" s="42">
        <f>SUM(B10:B11)-1</f>
        <v>47004.66</v>
      </c>
      <c r="C8" s="43">
        <f aca="true" t="shared" si="0" ref="C8:N8">SUM(C10:C11)</f>
        <v>46839.560000000005</v>
      </c>
      <c r="D8" s="44">
        <f t="shared" si="0"/>
        <v>44079.01</v>
      </c>
      <c r="E8" s="44">
        <f t="shared" si="0"/>
        <v>27700.690000000002</v>
      </c>
      <c r="F8" s="44">
        <f t="shared" si="0"/>
        <v>24475.4</v>
      </c>
      <c r="G8" s="44">
        <f t="shared" si="0"/>
        <v>3226.0299999999997</v>
      </c>
      <c r="H8" s="44">
        <f t="shared" si="0"/>
        <v>16157.609999999999</v>
      </c>
      <c r="I8" s="44">
        <f t="shared" si="0"/>
        <v>2077.08</v>
      </c>
      <c r="J8" s="44">
        <f t="shared" si="0"/>
        <v>14081.099999999999</v>
      </c>
      <c r="K8" s="45">
        <f>SUM(K10:K11)</f>
        <v>0</v>
      </c>
      <c r="L8" s="44">
        <f t="shared" si="0"/>
        <v>221.2</v>
      </c>
      <c r="M8" s="44">
        <v>2760</v>
      </c>
      <c r="N8" s="44">
        <f t="shared" si="0"/>
        <v>165</v>
      </c>
      <c r="O8" s="3">
        <f>SUM(O10:O11)</f>
        <v>51</v>
      </c>
      <c r="P8" s="3">
        <f>SUM(P10:P11)</f>
        <v>25</v>
      </c>
      <c r="Q8" s="46" t="s">
        <v>18</v>
      </c>
    </row>
    <row r="9" spans="1:17" s="40" customFormat="1" ht="18" customHeight="1">
      <c r="A9" s="47"/>
      <c r="B9" s="7"/>
      <c r="C9" s="44"/>
      <c r="D9" s="44"/>
      <c r="E9" s="44"/>
      <c r="F9" s="44"/>
      <c r="G9" s="44"/>
      <c r="H9" s="48"/>
      <c r="I9" s="49"/>
      <c r="J9" s="49"/>
      <c r="K9" s="49"/>
      <c r="L9" s="49"/>
      <c r="M9" s="49"/>
      <c r="N9" s="49"/>
      <c r="Q9" s="46"/>
    </row>
    <row r="10" spans="1:17" s="40" customFormat="1" ht="18" customHeight="1">
      <c r="A10" s="50" t="s">
        <v>19</v>
      </c>
      <c r="B10" s="51">
        <f aca="true" t="shared" si="1" ref="B10:M10">SUM(B13:B20)</f>
        <v>9388.390000000001</v>
      </c>
      <c r="C10" s="44">
        <f t="shared" si="1"/>
        <v>9388.390000000001</v>
      </c>
      <c r="D10" s="44">
        <f t="shared" si="1"/>
        <v>9149.910000000002</v>
      </c>
      <c r="E10" s="44">
        <f t="shared" si="1"/>
        <v>5596.910000000001</v>
      </c>
      <c r="F10" s="44">
        <f t="shared" si="1"/>
        <v>5007.88</v>
      </c>
      <c r="G10" s="44">
        <f t="shared" si="1"/>
        <v>589.0299999999999</v>
      </c>
      <c r="H10" s="44">
        <f t="shared" si="1"/>
        <v>3510.6</v>
      </c>
      <c r="I10" s="44">
        <f t="shared" si="1"/>
        <v>450.11000000000007</v>
      </c>
      <c r="J10" s="44">
        <f t="shared" si="1"/>
        <v>3060.49</v>
      </c>
      <c r="K10" s="45">
        <f>SUM(K11:K20)</f>
        <v>0</v>
      </c>
      <c r="L10" s="44">
        <f t="shared" si="1"/>
        <v>42.39999999999999</v>
      </c>
      <c r="M10" s="44">
        <f t="shared" si="1"/>
        <v>238.48</v>
      </c>
      <c r="N10" s="45">
        <v>0</v>
      </c>
      <c r="O10" s="3">
        <f>SUM(O13:O20)</f>
        <v>1</v>
      </c>
      <c r="P10" s="3">
        <f>SUM(P13:P20)</f>
        <v>1</v>
      </c>
      <c r="Q10" s="46" t="s">
        <v>20</v>
      </c>
    </row>
    <row r="11" spans="1:17" ht="18" customHeight="1">
      <c r="A11" s="50" t="s">
        <v>21</v>
      </c>
      <c r="B11" s="51">
        <f>SUM(B21+B24+B28+B33+B42+B45+B48+B52+B56)+1</f>
        <v>37617.270000000004</v>
      </c>
      <c r="C11" s="44">
        <f aca="true" t="shared" si="2" ref="C11:M11">SUM(C21+C24+C28+C33+C42+C45+C48+C52+C56)</f>
        <v>37451.170000000006</v>
      </c>
      <c r="D11" s="44">
        <f t="shared" si="2"/>
        <v>34929.1</v>
      </c>
      <c r="E11" s="44">
        <f t="shared" si="2"/>
        <v>22103.780000000002</v>
      </c>
      <c r="F11" s="44">
        <f t="shared" si="2"/>
        <v>19467.52</v>
      </c>
      <c r="G11" s="44">
        <v>2637</v>
      </c>
      <c r="H11" s="44">
        <f t="shared" si="2"/>
        <v>12647.009999999998</v>
      </c>
      <c r="I11" s="44">
        <f t="shared" si="2"/>
        <v>1626.9699999999998</v>
      </c>
      <c r="J11" s="44">
        <f t="shared" si="2"/>
        <v>11020.609999999999</v>
      </c>
      <c r="K11" s="45">
        <f>SUM(K21+K24+K33+K42+K45+K48+K52+K56)</f>
        <v>0</v>
      </c>
      <c r="L11" s="44">
        <f t="shared" si="2"/>
        <v>178.79999999999998</v>
      </c>
      <c r="M11" s="44">
        <f t="shared" si="2"/>
        <v>2522.0699999999997</v>
      </c>
      <c r="N11" s="44">
        <v>165</v>
      </c>
      <c r="O11" s="3">
        <f>SUM(O21+O24+O28+O33+O42+O45+O48+O52+O56)</f>
        <v>50</v>
      </c>
      <c r="P11" s="3">
        <f>SUM(P21+P24+P28+P33+P42+P45+P48+P52+P56)</f>
        <v>24</v>
      </c>
      <c r="Q11" s="46" t="s">
        <v>22</v>
      </c>
    </row>
    <row r="12" spans="1:17" ht="18" customHeight="1">
      <c r="A12" s="2"/>
      <c r="B12" s="8"/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1"/>
      <c r="Q12" s="52"/>
    </row>
    <row r="13" spans="1:17" ht="18" customHeight="1">
      <c r="A13" s="10" t="s">
        <v>23</v>
      </c>
      <c r="B13" s="9">
        <f aca="true" t="shared" si="3" ref="B13:B20">+C13+N13</f>
        <v>365.53</v>
      </c>
      <c r="C13" s="11">
        <f aca="true" t="shared" si="4" ref="C13:C20">+D13+M13</f>
        <v>365.53</v>
      </c>
      <c r="D13" s="11">
        <f aca="true" t="shared" si="5" ref="D13:D20">+E13+H13+L13</f>
        <v>335.26</v>
      </c>
      <c r="E13" s="11">
        <f aca="true" t="shared" si="6" ref="E13:E20">+F13+G13</f>
        <v>257.01</v>
      </c>
      <c r="F13" s="11">
        <v>252.57</v>
      </c>
      <c r="G13" s="11">
        <v>4.44</v>
      </c>
      <c r="H13" s="13">
        <f aca="true" t="shared" si="7" ref="H13:H20">+I13+J13</f>
        <v>72.31</v>
      </c>
      <c r="I13" s="12">
        <v>27.52</v>
      </c>
      <c r="J13" s="12">
        <v>44.79</v>
      </c>
      <c r="K13" s="1">
        <v>0</v>
      </c>
      <c r="L13" s="12">
        <v>5.94</v>
      </c>
      <c r="M13" s="12">
        <v>30.27</v>
      </c>
      <c r="N13" s="1">
        <v>0</v>
      </c>
      <c r="O13" s="1">
        <v>0</v>
      </c>
      <c r="P13" s="1">
        <v>1</v>
      </c>
      <c r="Q13" s="53" t="s">
        <v>24</v>
      </c>
    </row>
    <row r="14" spans="1:17" ht="18" customHeight="1">
      <c r="A14" s="10" t="s">
        <v>25</v>
      </c>
      <c r="B14" s="9">
        <f t="shared" si="3"/>
        <v>1401.48</v>
      </c>
      <c r="C14" s="11">
        <f t="shared" si="4"/>
        <v>1401.48</v>
      </c>
      <c r="D14" s="11">
        <f t="shared" si="5"/>
        <v>1314.02</v>
      </c>
      <c r="E14" s="11">
        <f t="shared" si="6"/>
        <v>615.56</v>
      </c>
      <c r="F14" s="11">
        <v>506</v>
      </c>
      <c r="G14" s="11">
        <v>109.56</v>
      </c>
      <c r="H14" s="13">
        <f t="shared" si="7"/>
        <v>698.4599999999999</v>
      </c>
      <c r="I14" s="12">
        <v>40.15</v>
      </c>
      <c r="J14" s="12">
        <v>658.31</v>
      </c>
      <c r="K14" s="1">
        <v>0</v>
      </c>
      <c r="L14" s="1">
        <v>0</v>
      </c>
      <c r="M14" s="12">
        <v>87.46</v>
      </c>
      <c r="N14" s="1">
        <v>0</v>
      </c>
      <c r="O14" s="1">
        <v>0</v>
      </c>
      <c r="P14" s="1">
        <v>0</v>
      </c>
      <c r="Q14" s="53" t="s">
        <v>26</v>
      </c>
    </row>
    <row r="15" spans="1:17" ht="18" customHeight="1">
      <c r="A15" s="10" t="s">
        <v>66</v>
      </c>
      <c r="B15" s="9">
        <f t="shared" si="3"/>
        <v>159.19</v>
      </c>
      <c r="C15" s="11">
        <f t="shared" si="4"/>
        <v>159.19</v>
      </c>
      <c r="D15" s="11">
        <f t="shared" si="5"/>
        <v>154.47</v>
      </c>
      <c r="E15" s="11">
        <f t="shared" si="6"/>
        <v>122.39</v>
      </c>
      <c r="F15" s="11">
        <v>121.25</v>
      </c>
      <c r="G15" s="11">
        <v>1.14</v>
      </c>
      <c r="H15" s="13">
        <f t="shared" si="7"/>
        <v>32.08</v>
      </c>
      <c r="I15" s="12">
        <v>1.7</v>
      </c>
      <c r="J15" s="12">
        <v>30.38</v>
      </c>
      <c r="K15" s="1">
        <v>0</v>
      </c>
      <c r="L15" s="1">
        <v>0</v>
      </c>
      <c r="M15" s="12">
        <v>4.72</v>
      </c>
      <c r="N15" s="1">
        <v>0</v>
      </c>
      <c r="O15" s="1">
        <v>0</v>
      </c>
      <c r="P15" s="1">
        <v>0</v>
      </c>
      <c r="Q15" s="53" t="s">
        <v>27</v>
      </c>
    </row>
    <row r="16" spans="1:17" ht="18" customHeight="1">
      <c r="A16" s="10" t="s">
        <v>107</v>
      </c>
      <c r="B16" s="9">
        <f t="shared" si="3"/>
        <v>4542.870000000001</v>
      </c>
      <c r="C16" s="11">
        <f t="shared" si="4"/>
        <v>4542.870000000001</v>
      </c>
      <c r="D16" s="11">
        <f t="shared" si="5"/>
        <v>4457.1900000000005</v>
      </c>
      <c r="E16" s="11">
        <f t="shared" si="6"/>
        <v>3092.13</v>
      </c>
      <c r="F16" s="11">
        <v>2910.88</v>
      </c>
      <c r="G16" s="54">
        <v>181.25</v>
      </c>
      <c r="H16" s="13">
        <f t="shared" si="7"/>
        <v>1332.76</v>
      </c>
      <c r="I16" s="12">
        <v>151.33</v>
      </c>
      <c r="J16" s="12">
        <v>1181.43</v>
      </c>
      <c r="K16" s="1">
        <v>0</v>
      </c>
      <c r="L16" s="12">
        <v>32.3</v>
      </c>
      <c r="M16" s="12">
        <v>85.68</v>
      </c>
      <c r="N16" s="1">
        <v>0</v>
      </c>
      <c r="O16" s="1">
        <v>1</v>
      </c>
      <c r="P16" s="1">
        <v>0</v>
      </c>
      <c r="Q16" s="53" t="s">
        <v>28</v>
      </c>
    </row>
    <row r="17" spans="1:17" ht="18" customHeight="1">
      <c r="A17" s="10" t="s">
        <v>67</v>
      </c>
      <c r="B17" s="9">
        <f t="shared" si="3"/>
        <v>657.67</v>
      </c>
      <c r="C17" s="11">
        <f t="shared" si="4"/>
        <v>657.67</v>
      </c>
      <c r="D17" s="11">
        <f t="shared" si="5"/>
        <v>647.05</v>
      </c>
      <c r="E17" s="11">
        <f t="shared" si="6"/>
        <v>481.83</v>
      </c>
      <c r="F17" s="11">
        <v>475.81</v>
      </c>
      <c r="G17" s="11">
        <v>6.02</v>
      </c>
      <c r="H17" s="13">
        <f t="shared" si="7"/>
        <v>162.43</v>
      </c>
      <c r="I17" s="12">
        <v>61.91</v>
      </c>
      <c r="J17" s="12">
        <v>100.52</v>
      </c>
      <c r="K17" s="1">
        <v>0</v>
      </c>
      <c r="L17" s="12">
        <v>2.79</v>
      </c>
      <c r="M17" s="12">
        <v>10.62</v>
      </c>
      <c r="N17" s="1">
        <v>0</v>
      </c>
      <c r="O17" s="1">
        <v>0</v>
      </c>
      <c r="P17" s="1">
        <v>0</v>
      </c>
      <c r="Q17" s="53" t="s">
        <v>29</v>
      </c>
    </row>
    <row r="18" spans="1:17" ht="18" customHeight="1">
      <c r="A18" s="10" t="s">
        <v>68</v>
      </c>
      <c r="B18" s="9">
        <f t="shared" si="3"/>
        <v>1602.8100000000002</v>
      </c>
      <c r="C18" s="11">
        <f t="shared" si="4"/>
        <v>1602.8100000000002</v>
      </c>
      <c r="D18" s="11">
        <f t="shared" si="5"/>
        <v>1588.1100000000001</v>
      </c>
      <c r="E18" s="11">
        <f t="shared" si="6"/>
        <v>629.71</v>
      </c>
      <c r="F18" s="11">
        <v>387.02</v>
      </c>
      <c r="G18" s="11">
        <v>242.69</v>
      </c>
      <c r="H18" s="13">
        <f t="shared" si="7"/>
        <v>958.4</v>
      </c>
      <c r="I18" s="12">
        <v>104.73</v>
      </c>
      <c r="J18" s="12">
        <v>853.67</v>
      </c>
      <c r="K18" s="1">
        <v>0</v>
      </c>
      <c r="L18" s="1">
        <v>0</v>
      </c>
      <c r="M18" s="12">
        <v>14.7</v>
      </c>
      <c r="N18" s="1">
        <v>0</v>
      </c>
      <c r="O18" s="1">
        <v>0</v>
      </c>
      <c r="P18" s="1">
        <v>0</v>
      </c>
      <c r="Q18" s="53" t="s">
        <v>30</v>
      </c>
    </row>
    <row r="19" spans="1:17" ht="18" customHeight="1">
      <c r="A19" s="10" t="s">
        <v>69</v>
      </c>
      <c r="B19" s="9">
        <f t="shared" si="3"/>
        <v>102.25</v>
      </c>
      <c r="C19" s="11">
        <f t="shared" si="4"/>
        <v>102.25</v>
      </c>
      <c r="D19" s="11">
        <f t="shared" si="5"/>
        <v>101.03</v>
      </c>
      <c r="E19" s="11">
        <f t="shared" si="6"/>
        <v>78.68</v>
      </c>
      <c r="F19" s="11">
        <v>73.78</v>
      </c>
      <c r="G19" s="11">
        <v>4.9</v>
      </c>
      <c r="H19" s="13">
        <f t="shared" si="7"/>
        <v>22.35</v>
      </c>
      <c r="I19" s="12">
        <v>15.35</v>
      </c>
      <c r="J19" s="12">
        <v>7</v>
      </c>
      <c r="K19" s="1">
        <v>0</v>
      </c>
      <c r="L19" s="1">
        <v>0</v>
      </c>
      <c r="M19" s="12">
        <v>1.22</v>
      </c>
      <c r="N19" s="1">
        <v>0</v>
      </c>
      <c r="O19" s="1">
        <v>0</v>
      </c>
      <c r="P19" s="1">
        <v>0</v>
      </c>
      <c r="Q19" s="53" t="s">
        <v>31</v>
      </c>
    </row>
    <row r="20" spans="1:17" ht="18" customHeight="1">
      <c r="A20" s="10" t="s">
        <v>70</v>
      </c>
      <c r="B20" s="9">
        <f t="shared" si="3"/>
        <v>556.59</v>
      </c>
      <c r="C20" s="11">
        <f t="shared" si="4"/>
        <v>556.59</v>
      </c>
      <c r="D20" s="11">
        <f t="shared" si="5"/>
        <v>552.7800000000001</v>
      </c>
      <c r="E20" s="11">
        <f t="shared" si="6"/>
        <v>319.6</v>
      </c>
      <c r="F20" s="11">
        <v>280.57</v>
      </c>
      <c r="G20" s="11">
        <v>39.03</v>
      </c>
      <c r="H20" s="13">
        <f t="shared" si="7"/>
        <v>231.81</v>
      </c>
      <c r="I20" s="13">
        <v>47.42</v>
      </c>
      <c r="J20" s="13">
        <v>184.39</v>
      </c>
      <c r="K20" s="1">
        <v>0</v>
      </c>
      <c r="L20" s="13">
        <v>1.37</v>
      </c>
      <c r="M20" s="13">
        <v>3.81</v>
      </c>
      <c r="N20" s="1">
        <v>0</v>
      </c>
      <c r="O20" s="2">
        <v>0</v>
      </c>
      <c r="P20" s="2">
        <v>0</v>
      </c>
      <c r="Q20" s="55" t="s">
        <v>108</v>
      </c>
    </row>
    <row r="21" spans="1:17" s="40" customFormat="1" ht="18" customHeight="1">
      <c r="A21" s="14" t="s">
        <v>32</v>
      </c>
      <c r="B21" s="51">
        <f aca="true" t="shared" si="8" ref="B21:M21">SUM(B22:B23)</f>
        <v>512.14</v>
      </c>
      <c r="C21" s="44">
        <f t="shared" si="8"/>
        <v>512.14</v>
      </c>
      <c r="D21" s="44">
        <f t="shared" si="8"/>
        <v>492.41999999999996</v>
      </c>
      <c r="E21" s="44">
        <f t="shared" si="8"/>
        <v>416.17999999999995</v>
      </c>
      <c r="F21" s="44">
        <f t="shared" si="8"/>
        <v>398.21</v>
      </c>
      <c r="G21" s="44">
        <f t="shared" si="8"/>
        <v>17.97</v>
      </c>
      <c r="H21" s="44">
        <f t="shared" si="8"/>
        <v>73.09</v>
      </c>
      <c r="I21" s="44">
        <f t="shared" si="8"/>
        <v>63.03</v>
      </c>
      <c r="J21" s="44">
        <f t="shared" si="8"/>
        <v>10.06</v>
      </c>
      <c r="K21" s="3">
        <f>SUM(K22+K23)</f>
        <v>0</v>
      </c>
      <c r="L21" s="44">
        <f t="shared" si="8"/>
        <v>3.15</v>
      </c>
      <c r="M21" s="44">
        <f t="shared" si="8"/>
        <v>19.72</v>
      </c>
      <c r="N21" s="4">
        <f>SUM(N22:N23)</f>
        <v>0</v>
      </c>
      <c r="O21" s="3">
        <v>0</v>
      </c>
      <c r="P21" s="3">
        <f>SUM(P22+P23)</f>
        <v>3</v>
      </c>
      <c r="Q21" s="46" t="s">
        <v>33</v>
      </c>
    </row>
    <row r="22" spans="1:17" s="40" customFormat="1" ht="18" customHeight="1">
      <c r="A22" s="10" t="s">
        <v>71</v>
      </c>
      <c r="B22" s="9">
        <f>+C22+N22</f>
        <v>69.89</v>
      </c>
      <c r="C22" s="11">
        <f>+D22+M22</f>
        <v>69.89</v>
      </c>
      <c r="D22" s="11">
        <f>+E22+H22+L22</f>
        <v>57.78</v>
      </c>
      <c r="E22" s="11">
        <f>+F22+G22</f>
        <v>57.14</v>
      </c>
      <c r="F22" s="11">
        <v>57.14</v>
      </c>
      <c r="G22" s="1">
        <v>0</v>
      </c>
      <c r="H22" s="13">
        <f>+I22+J22</f>
        <v>0.64</v>
      </c>
      <c r="I22" s="1">
        <v>0</v>
      </c>
      <c r="J22" s="13">
        <v>0.64</v>
      </c>
      <c r="K22" s="2">
        <v>0</v>
      </c>
      <c r="L22" s="1">
        <v>0</v>
      </c>
      <c r="M22" s="13">
        <v>12.11</v>
      </c>
      <c r="N22" s="2">
        <v>0</v>
      </c>
      <c r="O22" s="2">
        <v>0</v>
      </c>
      <c r="P22" s="2">
        <v>0</v>
      </c>
      <c r="Q22" s="53" t="s">
        <v>72</v>
      </c>
    </row>
    <row r="23" spans="1:17" ht="18" customHeight="1">
      <c r="A23" s="10" t="s">
        <v>73</v>
      </c>
      <c r="B23" s="9">
        <f>+C23+N23</f>
        <v>442.24999999999994</v>
      </c>
      <c r="C23" s="11">
        <f>+D23+M23</f>
        <v>442.24999999999994</v>
      </c>
      <c r="D23" s="11">
        <f>+E23+H23+L23</f>
        <v>434.63999999999993</v>
      </c>
      <c r="E23" s="11">
        <f>+F23+G23</f>
        <v>359.03999999999996</v>
      </c>
      <c r="F23" s="11">
        <v>341.07</v>
      </c>
      <c r="G23" s="11">
        <v>17.97</v>
      </c>
      <c r="H23" s="13">
        <f>+I23+J23</f>
        <v>72.45</v>
      </c>
      <c r="I23" s="13">
        <v>63.03</v>
      </c>
      <c r="J23" s="13">
        <v>9.42</v>
      </c>
      <c r="K23" s="2">
        <v>0</v>
      </c>
      <c r="L23" s="13">
        <v>3.15</v>
      </c>
      <c r="M23" s="13">
        <v>7.61</v>
      </c>
      <c r="N23" s="2">
        <v>0</v>
      </c>
      <c r="O23" s="2">
        <v>0</v>
      </c>
      <c r="P23" s="2">
        <v>3</v>
      </c>
      <c r="Q23" s="53" t="s">
        <v>74</v>
      </c>
    </row>
    <row r="24" spans="1:17" ht="18" customHeight="1">
      <c r="A24" s="14" t="s">
        <v>34</v>
      </c>
      <c r="B24" s="51">
        <f aca="true" t="shared" si="9" ref="B24:N24">SUM(B25:B27)</f>
        <v>2964.12</v>
      </c>
      <c r="C24" s="44">
        <f t="shared" si="9"/>
        <v>2943.12</v>
      </c>
      <c r="D24" s="44">
        <f t="shared" si="9"/>
        <v>2806.4500000000003</v>
      </c>
      <c r="E24" s="44">
        <f t="shared" si="9"/>
        <v>1778.22</v>
      </c>
      <c r="F24" s="44">
        <f t="shared" si="9"/>
        <v>1732.63</v>
      </c>
      <c r="G24" s="44">
        <f t="shared" si="9"/>
        <v>45.59</v>
      </c>
      <c r="H24" s="44">
        <f t="shared" si="9"/>
        <v>1027.05</v>
      </c>
      <c r="I24" s="44">
        <f t="shared" si="9"/>
        <v>166.63</v>
      </c>
      <c r="J24" s="44">
        <f t="shared" si="9"/>
        <v>860.4200000000001</v>
      </c>
      <c r="K24" s="3">
        <f>SUM(K25:K26)</f>
        <v>0</v>
      </c>
      <c r="L24" s="44">
        <f t="shared" si="9"/>
        <v>1.18</v>
      </c>
      <c r="M24" s="44">
        <f t="shared" si="9"/>
        <v>136.67</v>
      </c>
      <c r="N24" s="44">
        <f t="shared" si="9"/>
        <v>21</v>
      </c>
      <c r="O24" s="3">
        <v>6</v>
      </c>
      <c r="P24" s="3">
        <f>SUM(P25:P27)</f>
        <v>2</v>
      </c>
      <c r="Q24" s="46" t="s">
        <v>35</v>
      </c>
    </row>
    <row r="25" spans="1:17" s="40" customFormat="1" ht="18" customHeight="1">
      <c r="A25" s="10" t="s">
        <v>109</v>
      </c>
      <c r="B25" s="9">
        <f>+C25+N25</f>
        <v>254.84</v>
      </c>
      <c r="C25" s="11">
        <f>+D25+M25</f>
        <v>254.84</v>
      </c>
      <c r="D25" s="11">
        <f>+E25+H25+L25</f>
        <v>251.11</v>
      </c>
      <c r="E25" s="11">
        <f>+F25+G25</f>
        <v>207.35</v>
      </c>
      <c r="F25" s="11">
        <v>207.35</v>
      </c>
      <c r="G25" s="1">
        <v>0</v>
      </c>
      <c r="H25" s="13">
        <f>+I25+J25</f>
        <v>42.58</v>
      </c>
      <c r="I25" s="13">
        <v>14.54</v>
      </c>
      <c r="J25" s="13">
        <v>28.04</v>
      </c>
      <c r="K25" s="2">
        <v>0</v>
      </c>
      <c r="L25" s="13">
        <v>1.18</v>
      </c>
      <c r="M25" s="13">
        <v>3.73</v>
      </c>
      <c r="N25" s="2">
        <v>0</v>
      </c>
      <c r="O25" s="2">
        <v>5</v>
      </c>
      <c r="P25" s="2">
        <v>2</v>
      </c>
      <c r="Q25" s="53" t="s">
        <v>75</v>
      </c>
    </row>
    <row r="26" spans="1:17" ht="18" customHeight="1">
      <c r="A26" s="10" t="s">
        <v>110</v>
      </c>
      <c r="B26" s="9">
        <f>+C26+N26</f>
        <v>1251.59</v>
      </c>
      <c r="C26" s="11">
        <f>+D26+M26</f>
        <v>1251.59</v>
      </c>
      <c r="D26" s="11">
        <f>+E26+H26+L26</f>
        <v>1214.5</v>
      </c>
      <c r="E26" s="11">
        <f>+F26+G26</f>
        <v>709.93</v>
      </c>
      <c r="F26" s="11">
        <v>696.9</v>
      </c>
      <c r="G26" s="11">
        <v>13.03</v>
      </c>
      <c r="H26" s="13">
        <f>+I26+J26</f>
        <v>504.57</v>
      </c>
      <c r="I26" s="13">
        <v>67.5</v>
      </c>
      <c r="J26" s="13">
        <v>437.07</v>
      </c>
      <c r="K26" s="2">
        <v>0</v>
      </c>
      <c r="L26" s="1">
        <v>0</v>
      </c>
      <c r="M26" s="13">
        <v>37.09</v>
      </c>
      <c r="N26" s="2">
        <v>0</v>
      </c>
      <c r="O26" s="2">
        <v>0</v>
      </c>
      <c r="P26" s="2">
        <v>0</v>
      </c>
      <c r="Q26" s="53" t="s">
        <v>111</v>
      </c>
    </row>
    <row r="27" spans="1:17" ht="18" customHeight="1">
      <c r="A27" s="10" t="s">
        <v>112</v>
      </c>
      <c r="B27" s="9">
        <f>+C27+N27</f>
        <v>1457.69</v>
      </c>
      <c r="C27" s="11">
        <f>+D27+M27</f>
        <v>1436.69</v>
      </c>
      <c r="D27" s="11">
        <f>+E27+H27+L27</f>
        <v>1340.8400000000001</v>
      </c>
      <c r="E27" s="11">
        <f>+F27+G27</f>
        <v>860.94</v>
      </c>
      <c r="F27" s="11">
        <v>828.38</v>
      </c>
      <c r="G27" s="11">
        <v>32.56</v>
      </c>
      <c r="H27" s="13">
        <f>+I27+J27</f>
        <v>479.9</v>
      </c>
      <c r="I27" s="13">
        <v>84.59</v>
      </c>
      <c r="J27" s="13">
        <v>395.31</v>
      </c>
      <c r="K27" s="2">
        <v>0</v>
      </c>
      <c r="L27" s="1">
        <v>0</v>
      </c>
      <c r="M27" s="13">
        <v>95.85</v>
      </c>
      <c r="N27" s="13">
        <v>21</v>
      </c>
      <c r="O27" s="2">
        <v>1</v>
      </c>
      <c r="P27" s="2">
        <v>0</v>
      </c>
      <c r="Q27" s="53" t="s">
        <v>76</v>
      </c>
    </row>
    <row r="28" spans="1:17" ht="18" customHeight="1">
      <c r="A28" s="14" t="s">
        <v>36</v>
      </c>
      <c r="B28" s="56">
        <f aca="true" t="shared" si="10" ref="B28:M28">SUM(B29:B32)</f>
        <v>9988.249999999998</v>
      </c>
      <c r="C28" s="48">
        <f t="shared" si="10"/>
        <v>9988.249999999998</v>
      </c>
      <c r="D28" s="48">
        <f t="shared" si="10"/>
        <v>9812.23</v>
      </c>
      <c r="E28" s="48">
        <f t="shared" si="10"/>
        <v>6413.219999999999</v>
      </c>
      <c r="F28" s="48">
        <f t="shared" si="10"/>
        <v>5614.14</v>
      </c>
      <c r="G28" s="48">
        <f t="shared" si="10"/>
        <v>799.08</v>
      </c>
      <c r="H28" s="48">
        <f t="shared" si="10"/>
        <v>3304.97</v>
      </c>
      <c r="I28" s="48">
        <f t="shared" si="10"/>
        <v>449.12</v>
      </c>
      <c r="J28" s="48">
        <f t="shared" si="10"/>
        <v>2855.8500000000004</v>
      </c>
      <c r="K28" s="3">
        <f>SUM(K29:K30)</f>
        <v>0</v>
      </c>
      <c r="L28" s="48">
        <f t="shared" si="10"/>
        <v>94.03999999999999</v>
      </c>
      <c r="M28" s="48">
        <f t="shared" si="10"/>
        <v>176.01999999999998</v>
      </c>
      <c r="N28" s="4">
        <f>SUM(N29:N30)</f>
        <v>0</v>
      </c>
      <c r="O28" s="4">
        <f>SUM(O30:O31)</f>
        <v>21</v>
      </c>
      <c r="P28" s="4">
        <f>SUM(P30:P31)</f>
        <v>5</v>
      </c>
      <c r="Q28" s="46" t="s">
        <v>37</v>
      </c>
    </row>
    <row r="29" spans="1:17" ht="18" customHeight="1">
      <c r="A29" s="10" t="s">
        <v>77</v>
      </c>
      <c r="B29" s="9">
        <f>+C29+N29</f>
        <v>557.4300000000001</v>
      </c>
      <c r="C29" s="11">
        <f>+D29+M29</f>
        <v>557.4300000000001</v>
      </c>
      <c r="D29" s="11">
        <f>+E29+H29+L29</f>
        <v>536.08</v>
      </c>
      <c r="E29" s="11">
        <f>+F29+G29</f>
        <v>536.08</v>
      </c>
      <c r="F29" s="48">
        <v>536.08</v>
      </c>
      <c r="G29" s="1">
        <v>0</v>
      </c>
      <c r="H29" s="1">
        <v>0</v>
      </c>
      <c r="I29" s="1">
        <v>0</v>
      </c>
      <c r="J29" s="1">
        <v>0</v>
      </c>
      <c r="K29" s="2">
        <v>0</v>
      </c>
      <c r="L29" s="2">
        <v>0</v>
      </c>
      <c r="M29" s="48">
        <v>21.35</v>
      </c>
      <c r="N29" s="2">
        <v>0</v>
      </c>
      <c r="O29" s="2">
        <v>0</v>
      </c>
      <c r="P29" s="2">
        <v>0</v>
      </c>
      <c r="Q29" s="53" t="s">
        <v>50</v>
      </c>
    </row>
    <row r="30" spans="1:17" s="40" customFormat="1" ht="18" customHeight="1">
      <c r="A30" s="10" t="s">
        <v>53</v>
      </c>
      <c r="B30" s="9">
        <f>+C30+N30</f>
        <v>8598.64</v>
      </c>
      <c r="C30" s="11">
        <f>+D30+M30</f>
        <v>8598.64</v>
      </c>
      <c r="D30" s="11">
        <f>+E30+H30+L30</f>
        <v>8454.47</v>
      </c>
      <c r="E30" s="11">
        <f>+F30+G30</f>
        <v>5313.49</v>
      </c>
      <c r="F30" s="13">
        <v>4562.72</v>
      </c>
      <c r="G30" s="13">
        <v>750.77</v>
      </c>
      <c r="H30" s="13">
        <f>+I30+J30</f>
        <v>3052.77</v>
      </c>
      <c r="I30" s="13">
        <v>376.12</v>
      </c>
      <c r="J30" s="13">
        <v>2676.65</v>
      </c>
      <c r="K30" s="2">
        <v>0</v>
      </c>
      <c r="L30" s="13">
        <v>88.21</v>
      </c>
      <c r="M30" s="13">
        <v>144.17</v>
      </c>
      <c r="N30" s="2">
        <v>0</v>
      </c>
      <c r="O30" s="2">
        <v>20</v>
      </c>
      <c r="P30" s="2">
        <v>5</v>
      </c>
      <c r="Q30" s="53" t="s">
        <v>78</v>
      </c>
    </row>
    <row r="31" spans="1:17" s="40" customFormat="1" ht="18" customHeight="1">
      <c r="A31" s="10" t="s">
        <v>54</v>
      </c>
      <c r="B31" s="9">
        <f>+C31+N31</f>
        <v>688.46</v>
      </c>
      <c r="C31" s="11">
        <f>+D31+M31</f>
        <v>688.46</v>
      </c>
      <c r="D31" s="11">
        <f>+E31+H31+L31</f>
        <v>679.74</v>
      </c>
      <c r="E31" s="11">
        <f>+F31+G31</f>
        <v>460.44</v>
      </c>
      <c r="F31" s="13">
        <v>412.75</v>
      </c>
      <c r="G31" s="57">
        <v>47.69</v>
      </c>
      <c r="H31" s="13">
        <f>+I31+J31</f>
        <v>213.47</v>
      </c>
      <c r="I31" s="13">
        <v>39.82</v>
      </c>
      <c r="J31" s="13">
        <v>173.65</v>
      </c>
      <c r="K31" s="2">
        <v>0</v>
      </c>
      <c r="L31" s="13">
        <v>5.83</v>
      </c>
      <c r="M31" s="13">
        <v>8.72</v>
      </c>
      <c r="N31" s="2">
        <v>0</v>
      </c>
      <c r="O31" s="2">
        <v>1</v>
      </c>
      <c r="P31" s="2">
        <v>0</v>
      </c>
      <c r="Q31" s="53" t="s">
        <v>79</v>
      </c>
    </row>
    <row r="32" spans="1:17" ht="18" customHeight="1">
      <c r="A32" s="10" t="s">
        <v>80</v>
      </c>
      <c r="B32" s="9">
        <f>+C32+N32</f>
        <v>143.72</v>
      </c>
      <c r="C32" s="11">
        <f>+D32+M32</f>
        <v>143.72</v>
      </c>
      <c r="D32" s="11">
        <f>+E32+H32+L32</f>
        <v>141.94</v>
      </c>
      <c r="E32" s="11">
        <f>+F32+G32</f>
        <v>103.21000000000001</v>
      </c>
      <c r="F32" s="13">
        <v>102.59</v>
      </c>
      <c r="G32" s="57">
        <v>0.62</v>
      </c>
      <c r="H32" s="13">
        <f>+I32+J32</f>
        <v>38.73</v>
      </c>
      <c r="I32" s="13">
        <v>33.18</v>
      </c>
      <c r="J32" s="13">
        <v>5.55</v>
      </c>
      <c r="K32" s="2">
        <v>0</v>
      </c>
      <c r="L32" s="2">
        <v>0</v>
      </c>
      <c r="M32" s="13">
        <v>1.78</v>
      </c>
      <c r="N32" s="2">
        <v>0</v>
      </c>
      <c r="O32" s="2">
        <v>0</v>
      </c>
      <c r="P32" s="2">
        <v>0</v>
      </c>
      <c r="Q32" s="53" t="s">
        <v>81</v>
      </c>
    </row>
    <row r="33" spans="1:17" ht="18" customHeight="1">
      <c r="A33" s="14" t="s">
        <v>38</v>
      </c>
      <c r="B33" s="56">
        <f aca="true" t="shared" si="11" ref="B33:M33">SUM(B34:B41)</f>
        <v>8223.64</v>
      </c>
      <c r="C33" s="48">
        <f t="shared" si="11"/>
        <v>8223.64</v>
      </c>
      <c r="D33" s="48">
        <f t="shared" si="11"/>
        <v>8090.490000000001</v>
      </c>
      <c r="E33" s="48">
        <f t="shared" si="11"/>
        <v>4962.540000000001</v>
      </c>
      <c r="F33" s="48">
        <f t="shared" si="11"/>
        <v>3482.64</v>
      </c>
      <c r="G33" s="48">
        <f t="shared" si="11"/>
        <v>1479.8999999999999</v>
      </c>
      <c r="H33" s="48">
        <f t="shared" si="11"/>
        <v>3118.3700000000003</v>
      </c>
      <c r="I33" s="48">
        <v>210</v>
      </c>
      <c r="J33" s="48">
        <f t="shared" si="11"/>
        <v>2908.94</v>
      </c>
      <c r="K33" s="3">
        <f>SUM(K34:K35)</f>
        <v>0</v>
      </c>
      <c r="L33" s="48">
        <f t="shared" si="11"/>
        <v>9.58</v>
      </c>
      <c r="M33" s="48">
        <f t="shared" si="11"/>
        <v>133.14999999999998</v>
      </c>
      <c r="N33" s="4">
        <f>SUM(N34:N35)</f>
        <v>0</v>
      </c>
      <c r="O33" s="3">
        <f>SUM(O34:O41)</f>
        <v>10</v>
      </c>
      <c r="P33" s="3">
        <f>SUM(P34:P41)</f>
        <v>5</v>
      </c>
      <c r="Q33" s="46" t="s">
        <v>39</v>
      </c>
    </row>
    <row r="34" spans="1:17" s="40" customFormat="1" ht="18" customHeight="1">
      <c r="A34" s="10" t="s">
        <v>113</v>
      </c>
      <c r="B34" s="9">
        <f aca="true" t="shared" si="12" ref="B34:B41">+C34+N34</f>
        <v>1006.47</v>
      </c>
      <c r="C34" s="11">
        <f aca="true" t="shared" si="13" ref="C34:C41">+D34+M34</f>
        <v>1006.47</v>
      </c>
      <c r="D34" s="11">
        <f aca="true" t="shared" si="14" ref="D34:D41">+E34+H34+L34</f>
        <v>993.75</v>
      </c>
      <c r="E34" s="11">
        <f aca="true" t="shared" si="15" ref="E34:E41">+F34+G34</f>
        <v>632.71</v>
      </c>
      <c r="F34" s="13">
        <v>589.63</v>
      </c>
      <c r="G34" s="13">
        <v>43.08</v>
      </c>
      <c r="H34" s="13">
        <f aca="true" t="shared" si="16" ref="H34:H41">+I34+J34</f>
        <v>356.51</v>
      </c>
      <c r="I34" s="13">
        <v>26.02</v>
      </c>
      <c r="J34" s="13">
        <v>330.49</v>
      </c>
      <c r="K34" s="2">
        <v>0</v>
      </c>
      <c r="L34" s="13">
        <v>4.53</v>
      </c>
      <c r="M34" s="13">
        <v>12.72</v>
      </c>
      <c r="N34" s="5">
        <v>0</v>
      </c>
      <c r="O34" s="5">
        <v>2</v>
      </c>
      <c r="P34" s="2">
        <v>0</v>
      </c>
      <c r="Q34" s="53" t="s">
        <v>82</v>
      </c>
    </row>
    <row r="35" spans="1:17" ht="18" customHeight="1">
      <c r="A35" s="10" t="s">
        <v>55</v>
      </c>
      <c r="B35" s="9">
        <f t="shared" si="12"/>
        <v>1917.4</v>
      </c>
      <c r="C35" s="11">
        <f t="shared" si="13"/>
        <v>1917.4</v>
      </c>
      <c r="D35" s="11">
        <f t="shared" si="14"/>
        <v>1877.89</v>
      </c>
      <c r="E35" s="11">
        <f t="shared" si="15"/>
        <v>1250.8600000000001</v>
      </c>
      <c r="F35" s="13">
        <v>964.23</v>
      </c>
      <c r="G35" s="13">
        <v>286.63</v>
      </c>
      <c r="H35" s="13">
        <f t="shared" si="16"/>
        <v>627.03</v>
      </c>
      <c r="I35" s="13">
        <v>65.97</v>
      </c>
      <c r="J35" s="13">
        <v>561.06</v>
      </c>
      <c r="K35" s="2">
        <v>0</v>
      </c>
      <c r="L35" s="2">
        <v>0</v>
      </c>
      <c r="M35" s="13">
        <v>39.51</v>
      </c>
      <c r="N35" s="5">
        <v>0</v>
      </c>
      <c r="O35" s="2">
        <v>2</v>
      </c>
      <c r="P35" s="2">
        <v>0</v>
      </c>
      <c r="Q35" s="53" t="s">
        <v>83</v>
      </c>
    </row>
    <row r="36" spans="1:17" ht="18" customHeight="1">
      <c r="A36" s="10" t="s">
        <v>96</v>
      </c>
      <c r="B36" s="9">
        <f t="shared" si="12"/>
        <v>137.13</v>
      </c>
      <c r="C36" s="11">
        <f t="shared" si="13"/>
        <v>137.13</v>
      </c>
      <c r="D36" s="11">
        <f t="shared" si="14"/>
        <v>133.14</v>
      </c>
      <c r="E36" s="11">
        <f t="shared" si="15"/>
        <v>96.31</v>
      </c>
      <c r="F36" s="11">
        <v>90.25</v>
      </c>
      <c r="G36" s="13">
        <v>6.06</v>
      </c>
      <c r="H36" s="13">
        <f t="shared" si="16"/>
        <v>36.83</v>
      </c>
      <c r="I36" s="13">
        <v>25.45</v>
      </c>
      <c r="J36" s="13">
        <v>11.38</v>
      </c>
      <c r="K36" s="2">
        <v>0</v>
      </c>
      <c r="L36" s="2">
        <v>0</v>
      </c>
      <c r="M36" s="13">
        <v>3.99</v>
      </c>
      <c r="N36" s="5">
        <v>0</v>
      </c>
      <c r="O36" s="2">
        <v>0</v>
      </c>
      <c r="P36" s="2">
        <v>0</v>
      </c>
      <c r="Q36" s="53" t="s">
        <v>84</v>
      </c>
    </row>
    <row r="37" spans="1:17" ht="18" customHeight="1">
      <c r="A37" s="10" t="s">
        <v>97</v>
      </c>
      <c r="B37" s="9">
        <f t="shared" si="12"/>
        <v>3858.7500000000005</v>
      </c>
      <c r="C37" s="11">
        <f t="shared" si="13"/>
        <v>3858.7500000000005</v>
      </c>
      <c r="D37" s="11">
        <f t="shared" si="14"/>
        <v>3813.1800000000003</v>
      </c>
      <c r="E37" s="11">
        <f t="shared" si="15"/>
        <v>1888.17</v>
      </c>
      <c r="F37" s="13">
        <v>783.83</v>
      </c>
      <c r="G37" s="13">
        <v>1104.34</v>
      </c>
      <c r="H37" s="13">
        <f t="shared" si="16"/>
        <v>1925.01</v>
      </c>
      <c r="I37" s="13">
        <v>42.59</v>
      </c>
      <c r="J37" s="13">
        <v>1882.42</v>
      </c>
      <c r="K37" s="2">
        <v>0</v>
      </c>
      <c r="L37" s="2">
        <v>0</v>
      </c>
      <c r="M37" s="13">
        <v>45.57</v>
      </c>
      <c r="N37" s="5">
        <v>0</v>
      </c>
      <c r="O37" s="2">
        <v>0</v>
      </c>
      <c r="P37" s="2">
        <v>0</v>
      </c>
      <c r="Q37" s="53" t="s">
        <v>85</v>
      </c>
    </row>
    <row r="38" spans="1:17" ht="18" customHeight="1">
      <c r="A38" s="10" t="s">
        <v>98</v>
      </c>
      <c r="B38" s="9">
        <f t="shared" si="12"/>
        <v>807.7599999999999</v>
      </c>
      <c r="C38" s="11">
        <f t="shared" si="13"/>
        <v>807.7599999999999</v>
      </c>
      <c r="D38" s="11">
        <f t="shared" si="14"/>
        <v>789.0899999999999</v>
      </c>
      <c r="E38" s="11">
        <f t="shared" si="15"/>
        <v>635.26</v>
      </c>
      <c r="F38" s="13">
        <v>599.55</v>
      </c>
      <c r="G38" s="13">
        <v>35.71</v>
      </c>
      <c r="H38" s="13">
        <f t="shared" si="16"/>
        <v>148.78</v>
      </c>
      <c r="I38" s="13">
        <v>39.76</v>
      </c>
      <c r="J38" s="13">
        <v>109.02</v>
      </c>
      <c r="K38" s="2">
        <v>0</v>
      </c>
      <c r="L38" s="13">
        <v>5.05</v>
      </c>
      <c r="M38" s="13">
        <v>18.67</v>
      </c>
      <c r="N38" s="5">
        <v>0</v>
      </c>
      <c r="O38" s="2">
        <v>0</v>
      </c>
      <c r="P38" s="2">
        <v>5</v>
      </c>
      <c r="Q38" s="53" t="s">
        <v>51</v>
      </c>
    </row>
    <row r="39" spans="1:17" ht="18" customHeight="1">
      <c r="A39" s="10" t="s">
        <v>99</v>
      </c>
      <c r="B39" s="9">
        <f t="shared" si="12"/>
        <v>412.48999999999995</v>
      </c>
      <c r="C39" s="11">
        <f t="shared" si="13"/>
        <v>412.48999999999995</v>
      </c>
      <c r="D39" s="11">
        <f t="shared" si="14"/>
        <v>400.15</v>
      </c>
      <c r="E39" s="11">
        <f t="shared" si="15"/>
        <v>380.88</v>
      </c>
      <c r="F39" s="13">
        <v>376.8</v>
      </c>
      <c r="G39" s="13">
        <v>4.08</v>
      </c>
      <c r="H39" s="13">
        <f t="shared" si="16"/>
        <v>19.27</v>
      </c>
      <c r="I39" s="13">
        <v>6.84</v>
      </c>
      <c r="J39" s="13">
        <v>12.43</v>
      </c>
      <c r="K39" s="2">
        <v>0</v>
      </c>
      <c r="L39" s="2">
        <v>0</v>
      </c>
      <c r="M39" s="13">
        <v>12.34</v>
      </c>
      <c r="N39" s="5">
        <v>0</v>
      </c>
      <c r="O39" s="2">
        <v>6</v>
      </c>
      <c r="P39" s="2">
        <v>0</v>
      </c>
      <c r="Q39" s="53" t="s">
        <v>86</v>
      </c>
    </row>
    <row r="40" spans="1:17" ht="18" customHeight="1">
      <c r="A40" s="10" t="s">
        <v>100</v>
      </c>
      <c r="B40" s="9">
        <f t="shared" si="12"/>
        <v>78.92999999999999</v>
      </c>
      <c r="C40" s="11">
        <f t="shared" si="13"/>
        <v>78.92999999999999</v>
      </c>
      <c r="D40" s="11">
        <f t="shared" si="14"/>
        <v>78.58</v>
      </c>
      <c r="E40" s="11">
        <f t="shared" si="15"/>
        <v>75.17</v>
      </c>
      <c r="F40" s="13">
        <v>75.17</v>
      </c>
      <c r="G40" s="1">
        <v>0</v>
      </c>
      <c r="H40" s="13">
        <f t="shared" si="16"/>
        <v>3.4099999999999997</v>
      </c>
      <c r="I40" s="13">
        <v>2.8</v>
      </c>
      <c r="J40" s="13">
        <v>0.61</v>
      </c>
      <c r="K40" s="2">
        <v>0</v>
      </c>
      <c r="L40" s="2">
        <v>0</v>
      </c>
      <c r="M40" s="13">
        <v>0.35</v>
      </c>
      <c r="N40" s="5">
        <v>0</v>
      </c>
      <c r="O40" s="2">
        <v>0</v>
      </c>
      <c r="P40" s="2">
        <v>0</v>
      </c>
      <c r="Q40" s="53" t="s">
        <v>52</v>
      </c>
    </row>
    <row r="41" spans="1:17" ht="18" customHeight="1">
      <c r="A41" s="10" t="s">
        <v>101</v>
      </c>
      <c r="B41" s="9">
        <f t="shared" si="12"/>
        <v>4.71</v>
      </c>
      <c r="C41" s="11">
        <f t="shared" si="13"/>
        <v>4.71</v>
      </c>
      <c r="D41" s="11">
        <f t="shared" si="14"/>
        <v>4.71</v>
      </c>
      <c r="E41" s="11">
        <f t="shared" si="15"/>
        <v>3.18</v>
      </c>
      <c r="F41" s="13">
        <v>3.18</v>
      </c>
      <c r="G41" s="1">
        <v>0</v>
      </c>
      <c r="H41" s="13">
        <f t="shared" si="16"/>
        <v>1.53</v>
      </c>
      <c r="I41" s="1">
        <v>0</v>
      </c>
      <c r="J41" s="13">
        <v>1.53</v>
      </c>
      <c r="K41" s="2">
        <v>0</v>
      </c>
      <c r="L41" s="2">
        <v>0</v>
      </c>
      <c r="M41" s="13">
        <v>0</v>
      </c>
      <c r="N41" s="5">
        <v>0</v>
      </c>
      <c r="O41" s="2">
        <v>0</v>
      </c>
      <c r="P41" s="2">
        <v>0</v>
      </c>
      <c r="Q41" s="53" t="s">
        <v>87</v>
      </c>
    </row>
    <row r="42" spans="1:17" ht="18" customHeight="1">
      <c r="A42" s="14" t="s">
        <v>40</v>
      </c>
      <c r="B42" s="56">
        <f aca="true" t="shared" si="17" ref="B42:M42">SUM(B43:B44)</f>
        <v>3259.7999999999997</v>
      </c>
      <c r="C42" s="48">
        <f t="shared" si="17"/>
        <v>3259.7999999999997</v>
      </c>
      <c r="D42" s="48">
        <f t="shared" si="17"/>
        <v>2457.6</v>
      </c>
      <c r="E42" s="48">
        <f t="shared" si="17"/>
        <v>737.86</v>
      </c>
      <c r="F42" s="48">
        <f t="shared" si="17"/>
        <v>711.71</v>
      </c>
      <c r="G42" s="48">
        <f t="shared" si="17"/>
        <v>26.150000000000002</v>
      </c>
      <c r="H42" s="48">
        <f t="shared" si="17"/>
        <v>1719.7399999999998</v>
      </c>
      <c r="I42" s="48">
        <f t="shared" si="17"/>
        <v>114.57</v>
      </c>
      <c r="J42" s="48">
        <f t="shared" si="17"/>
        <v>1605.1699999999998</v>
      </c>
      <c r="K42" s="3">
        <f>SUM(K43:K44)</f>
        <v>0</v>
      </c>
      <c r="L42" s="4">
        <f>SUM(L43:L44)</f>
        <v>0</v>
      </c>
      <c r="M42" s="48">
        <f t="shared" si="17"/>
        <v>802.1999999999999</v>
      </c>
      <c r="N42" s="4">
        <f>SUM(N43:N44)</f>
        <v>0</v>
      </c>
      <c r="O42" s="4">
        <f>SUM(O43:O44)</f>
        <v>0</v>
      </c>
      <c r="P42" s="4">
        <f>SUM(P43:P44)</f>
        <v>0</v>
      </c>
      <c r="Q42" s="46" t="s">
        <v>41</v>
      </c>
    </row>
    <row r="43" spans="1:17" s="40" customFormat="1" ht="18" customHeight="1">
      <c r="A43" s="10" t="s">
        <v>102</v>
      </c>
      <c r="B43" s="9">
        <f>+C43+N43</f>
        <v>3060.93</v>
      </c>
      <c r="C43" s="11">
        <f>+D43+M43</f>
        <v>3060.93</v>
      </c>
      <c r="D43" s="11">
        <f>+E43+H43+L43</f>
        <v>2268.5</v>
      </c>
      <c r="E43" s="11">
        <f>+F43+G43</f>
        <v>619.37</v>
      </c>
      <c r="F43" s="13">
        <v>601.45</v>
      </c>
      <c r="G43" s="13">
        <v>17.92</v>
      </c>
      <c r="H43" s="13">
        <f>+I43+J43</f>
        <v>1649.1299999999999</v>
      </c>
      <c r="I43" s="13">
        <v>77.08</v>
      </c>
      <c r="J43" s="13">
        <v>1572.05</v>
      </c>
      <c r="K43" s="2">
        <v>0</v>
      </c>
      <c r="L43" s="2">
        <v>0</v>
      </c>
      <c r="M43" s="13">
        <v>792.43</v>
      </c>
      <c r="N43" s="2">
        <v>0</v>
      </c>
      <c r="O43" s="2">
        <v>0</v>
      </c>
      <c r="P43" s="2">
        <v>0</v>
      </c>
      <c r="Q43" s="53" t="s">
        <v>88</v>
      </c>
    </row>
    <row r="44" spans="1:17" ht="18" customHeight="1">
      <c r="A44" s="10" t="s">
        <v>103</v>
      </c>
      <c r="B44" s="9">
        <f>+C44+N44</f>
        <v>198.87000000000003</v>
      </c>
      <c r="C44" s="11">
        <f>+D44+M44</f>
        <v>198.87000000000003</v>
      </c>
      <c r="D44" s="11">
        <f>+E44+H44+L44</f>
        <v>189.10000000000002</v>
      </c>
      <c r="E44" s="11">
        <f>+F44+G44</f>
        <v>118.49000000000001</v>
      </c>
      <c r="F44" s="13">
        <v>110.26</v>
      </c>
      <c r="G44" s="13">
        <v>8.23</v>
      </c>
      <c r="H44" s="13">
        <f>+I44+J44</f>
        <v>70.61</v>
      </c>
      <c r="I44" s="13">
        <v>37.49</v>
      </c>
      <c r="J44" s="13">
        <v>33.12</v>
      </c>
      <c r="K44" s="2">
        <v>0</v>
      </c>
      <c r="L44" s="2">
        <v>0</v>
      </c>
      <c r="M44" s="13">
        <v>9.77</v>
      </c>
      <c r="N44" s="2">
        <v>0</v>
      </c>
      <c r="O44" s="2">
        <v>0</v>
      </c>
      <c r="P44" s="2">
        <v>0</v>
      </c>
      <c r="Q44" s="53" t="s">
        <v>89</v>
      </c>
    </row>
    <row r="45" spans="1:17" ht="18" customHeight="1">
      <c r="A45" s="14" t="s">
        <v>42</v>
      </c>
      <c r="B45" s="56">
        <f aca="true" t="shared" si="18" ref="B45:P45">SUM(B46:B47)</f>
        <v>6123.860000000001</v>
      </c>
      <c r="C45" s="48">
        <f t="shared" si="18"/>
        <v>5980.26</v>
      </c>
      <c r="D45" s="48">
        <f t="shared" si="18"/>
        <v>4894.09</v>
      </c>
      <c r="E45" s="48">
        <f t="shared" si="18"/>
        <v>3402.62</v>
      </c>
      <c r="F45" s="48">
        <f t="shared" si="18"/>
        <v>3280.62</v>
      </c>
      <c r="G45" s="48">
        <f t="shared" si="18"/>
        <v>122</v>
      </c>
      <c r="H45" s="48">
        <f t="shared" si="18"/>
        <v>1448.3400000000001</v>
      </c>
      <c r="I45" s="48">
        <f t="shared" si="18"/>
        <v>188.02</v>
      </c>
      <c r="J45" s="48">
        <f t="shared" si="18"/>
        <v>1260.3200000000002</v>
      </c>
      <c r="K45" s="3">
        <f>SUM(K46:K47)</f>
        <v>0</v>
      </c>
      <c r="L45" s="48">
        <f t="shared" si="18"/>
        <v>43.13</v>
      </c>
      <c r="M45" s="48">
        <f t="shared" si="18"/>
        <v>1086.17</v>
      </c>
      <c r="N45" s="48">
        <f t="shared" si="18"/>
        <v>143.6</v>
      </c>
      <c r="O45" s="4">
        <f t="shared" si="18"/>
        <v>11</v>
      </c>
      <c r="P45" s="4">
        <f t="shared" si="18"/>
        <v>0</v>
      </c>
      <c r="Q45" s="46" t="s">
        <v>43</v>
      </c>
    </row>
    <row r="46" spans="1:17" ht="18" customHeight="1">
      <c r="A46" s="10" t="s">
        <v>56</v>
      </c>
      <c r="B46" s="9">
        <f>+C46+N46</f>
        <v>4409.1</v>
      </c>
      <c r="C46" s="11">
        <f>+D46+M46</f>
        <v>4383.63</v>
      </c>
      <c r="D46" s="11">
        <f>+E46+H46+L46</f>
        <v>3430.07</v>
      </c>
      <c r="E46" s="11">
        <f>+F46+G46</f>
        <v>2375.52</v>
      </c>
      <c r="F46" s="13">
        <v>2303.88</v>
      </c>
      <c r="G46" s="13">
        <v>71.64</v>
      </c>
      <c r="H46" s="13">
        <f>+I46+J46</f>
        <v>1046.94</v>
      </c>
      <c r="I46" s="13">
        <v>149.87</v>
      </c>
      <c r="J46" s="13">
        <v>897.07</v>
      </c>
      <c r="K46" s="2">
        <v>0</v>
      </c>
      <c r="L46" s="13">
        <v>7.61</v>
      </c>
      <c r="M46" s="13">
        <v>953.56</v>
      </c>
      <c r="N46" s="13">
        <v>25.47</v>
      </c>
      <c r="O46" s="2">
        <v>8</v>
      </c>
      <c r="P46" s="2">
        <v>0</v>
      </c>
      <c r="Q46" s="53" t="s">
        <v>90</v>
      </c>
    </row>
    <row r="47" spans="1:17" s="40" customFormat="1" ht="18" customHeight="1">
      <c r="A47" s="10" t="s">
        <v>57</v>
      </c>
      <c r="B47" s="9">
        <f>+C47+N47</f>
        <v>1714.7600000000002</v>
      </c>
      <c r="C47" s="11">
        <f>+D47+M47</f>
        <v>1596.63</v>
      </c>
      <c r="D47" s="11">
        <f>+E47+H47+L47</f>
        <v>1464.02</v>
      </c>
      <c r="E47" s="11">
        <f>+F47+G47</f>
        <v>1027.1</v>
      </c>
      <c r="F47" s="13">
        <v>976.74</v>
      </c>
      <c r="G47" s="13">
        <v>50.36</v>
      </c>
      <c r="H47" s="13">
        <f>+I47+J47</f>
        <v>401.4</v>
      </c>
      <c r="I47" s="13">
        <v>38.15</v>
      </c>
      <c r="J47" s="13">
        <v>363.25</v>
      </c>
      <c r="K47" s="2">
        <v>0</v>
      </c>
      <c r="L47" s="13">
        <v>35.52</v>
      </c>
      <c r="M47" s="13">
        <v>132.61</v>
      </c>
      <c r="N47" s="13">
        <v>118.13</v>
      </c>
      <c r="O47" s="2">
        <v>3</v>
      </c>
      <c r="P47" s="2">
        <v>0</v>
      </c>
      <c r="Q47" s="53" t="s">
        <v>91</v>
      </c>
    </row>
    <row r="48" spans="1:17" s="40" customFormat="1" ht="18" customHeight="1">
      <c r="A48" s="14" t="s">
        <v>44</v>
      </c>
      <c r="B48" s="56">
        <f aca="true" t="shared" si="19" ref="B48:M48">SUM(B49:B51)</f>
        <v>2141.48</v>
      </c>
      <c r="C48" s="48">
        <f t="shared" si="19"/>
        <v>2141.48</v>
      </c>
      <c r="D48" s="48">
        <f t="shared" si="19"/>
        <v>2049.13</v>
      </c>
      <c r="E48" s="48">
        <f t="shared" si="19"/>
        <v>1507.3100000000002</v>
      </c>
      <c r="F48" s="48">
        <f t="shared" si="19"/>
        <v>1447.89</v>
      </c>
      <c r="G48" s="48">
        <f t="shared" si="19"/>
        <v>59.42</v>
      </c>
      <c r="H48" s="48">
        <f t="shared" si="19"/>
        <v>539.08</v>
      </c>
      <c r="I48" s="48">
        <f t="shared" si="19"/>
        <v>152.67000000000002</v>
      </c>
      <c r="J48" s="48">
        <f t="shared" si="19"/>
        <v>386.40999999999997</v>
      </c>
      <c r="K48" s="3">
        <f>SUM(K49:K50)</f>
        <v>0</v>
      </c>
      <c r="L48" s="48">
        <f t="shared" si="19"/>
        <v>2.74</v>
      </c>
      <c r="M48" s="48">
        <f t="shared" si="19"/>
        <v>92.35</v>
      </c>
      <c r="N48" s="4">
        <f>SUM(N49:N50)</f>
        <v>0</v>
      </c>
      <c r="O48" s="4">
        <f>SUM(O50:O51)</f>
        <v>0</v>
      </c>
      <c r="P48" s="4">
        <f>SUM(P50:P51)</f>
        <v>5</v>
      </c>
      <c r="Q48" s="46" t="s">
        <v>45</v>
      </c>
    </row>
    <row r="49" spans="1:17" ht="18" customHeight="1">
      <c r="A49" s="10" t="s">
        <v>92</v>
      </c>
      <c r="B49" s="9">
        <f>+C49+N49</f>
        <v>189.46</v>
      </c>
      <c r="C49" s="11">
        <f>+D49+M49</f>
        <v>189.46</v>
      </c>
      <c r="D49" s="11">
        <f>+E49+H49+L49</f>
        <v>185.97</v>
      </c>
      <c r="E49" s="11">
        <f>+F49+G49</f>
        <v>72.61</v>
      </c>
      <c r="F49" s="48">
        <v>57.72</v>
      </c>
      <c r="G49" s="48">
        <v>14.89</v>
      </c>
      <c r="H49" s="13">
        <f>+I49+J49</f>
        <v>113.36</v>
      </c>
      <c r="I49" s="48">
        <v>6.73</v>
      </c>
      <c r="J49" s="48">
        <v>106.63</v>
      </c>
      <c r="K49" s="2">
        <v>0</v>
      </c>
      <c r="L49" s="2">
        <v>0</v>
      </c>
      <c r="M49" s="48">
        <v>3.49</v>
      </c>
      <c r="N49" s="2">
        <v>0</v>
      </c>
      <c r="O49" s="2">
        <v>0</v>
      </c>
      <c r="P49" s="2">
        <v>0</v>
      </c>
      <c r="Q49" s="53" t="s">
        <v>114</v>
      </c>
    </row>
    <row r="50" spans="1:17" ht="18" customHeight="1">
      <c r="A50" s="10" t="s">
        <v>115</v>
      </c>
      <c r="B50" s="9">
        <f>+C50+N50</f>
        <v>1097.94</v>
      </c>
      <c r="C50" s="11">
        <f>+D50+M50</f>
        <v>1097.94</v>
      </c>
      <c r="D50" s="11">
        <f>+E50+H50+L50</f>
        <v>1061.73</v>
      </c>
      <c r="E50" s="11">
        <f>+F50+G50</f>
        <v>800.4300000000001</v>
      </c>
      <c r="F50" s="11">
        <v>759.72</v>
      </c>
      <c r="G50" s="13">
        <v>40.71</v>
      </c>
      <c r="H50" s="13">
        <f>+I50+J50</f>
        <v>261.3</v>
      </c>
      <c r="I50" s="13">
        <v>95.65</v>
      </c>
      <c r="J50" s="13">
        <v>165.65</v>
      </c>
      <c r="K50" s="2">
        <v>0</v>
      </c>
      <c r="L50" s="2">
        <v>0</v>
      </c>
      <c r="M50" s="13">
        <v>36.21</v>
      </c>
      <c r="N50" s="2">
        <v>0</v>
      </c>
      <c r="O50" s="2">
        <v>0</v>
      </c>
      <c r="P50" s="2">
        <v>4</v>
      </c>
      <c r="Q50" s="55" t="s">
        <v>116</v>
      </c>
    </row>
    <row r="51" spans="1:17" s="40" customFormat="1" ht="18" customHeight="1">
      <c r="A51" s="10" t="s">
        <v>117</v>
      </c>
      <c r="B51" s="9">
        <f>+C51+N51</f>
        <v>854.08</v>
      </c>
      <c r="C51" s="11">
        <f>+D51+M51</f>
        <v>854.08</v>
      </c>
      <c r="D51" s="11">
        <f>+E51+H51+L51</f>
        <v>801.4300000000001</v>
      </c>
      <c r="E51" s="11">
        <f>+F51+G51</f>
        <v>634.2700000000001</v>
      </c>
      <c r="F51" s="13">
        <v>630.45</v>
      </c>
      <c r="G51" s="13">
        <v>3.82</v>
      </c>
      <c r="H51" s="13">
        <f>+I51+J51</f>
        <v>164.42</v>
      </c>
      <c r="I51" s="13">
        <v>50.29</v>
      </c>
      <c r="J51" s="13">
        <v>114.13</v>
      </c>
      <c r="K51" s="2">
        <v>0</v>
      </c>
      <c r="L51" s="13">
        <v>2.74</v>
      </c>
      <c r="M51" s="13">
        <v>52.65</v>
      </c>
      <c r="N51" s="2">
        <v>0</v>
      </c>
      <c r="O51" s="2">
        <v>0</v>
      </c>
      <c r="P51" s="2">
        <v>1</v>
      </c>
      <c r="Q51" s="55" t="s">
        <v>118</v>
      </c>
    </row>
    <row r="52" spans="1:17" s="40" customFormat="1" ht="18" customHeight="1">
      <c r="A52" s="14" t="s">
        <v>46</v>
      </c>
      <c r="B52" s="56">
        <v>2423</v>
      </c>
      <c r="C52" s="48">
        <v>2422.5</v>
      </c>
      <c r="D52" s="48">
        <v>2385.62</v>
      </c>
      <c r="E52" s="48">
        <f aca="true" t="shared" si="20" ref="E52:M52">SUM(E53:E55)</f>
        <v>1449.22</v>
      </c>
      <c r="F52" s="48">
        <f t="shared" si="20"/>
        <v>1389.69</v>
      </c>
      <c r="G52" s="48">
        <f t="shared" si="20"/>
        <v>59.53</v>
      </c>
      <c r="H52" s="48">
        <f t="shared" si="20"/>
        <v>933.89</v>
      </c>
      <c r="I52" s="48">
        <f t="shared" si="20"/>
        <v>187.59</v>
      </c>
      <c r="J52" s="48">
        <f t="shared" si="20"/>
        <v>746.3</v>
      </c>
      <c r="K52" s="3">
        <f>SUM(K53:K54)</f>
        <v>0</v>
      </c>
      <c r="L52" s="48">
        <v>3</v>
      </c>
      <c r="M52" s="48">
        <f t="shared" si="20"/>
        <v>36.88</v>
      </c>
      <c r="N52" s="4">
        <f>SUM(N53:N54)</f>
        <v>0</v>
      </c>
      <c r="O52" s="4">
        <f>SUM(O54:O55)</f>
        <v>2</v>
      </c>
      <c r="P52" s="4">
        <f>SUM(P54:P55)</f>
        <v>1</v>
      </c>
      <c r="Q52" s="46" t="s">
        <v>47</v>
      </c>
    </row>
    <row r="53" spans="1:17" ht="18" customHeight="1">
      <c r="A53" s="10" t="s">
        <v>58</v>
      </c>
      <c r="B53" s="9">
        <f>+C53+N53</f>
        <v>59.949999999999996</v>
      </c>
      <c r="C53" s="11">
        <f>+D53+M53</f>
        <v>59.949999999999996</v>
      </c>
      <c r="D53" s="11">
        <f>+E53+H53+L53</f>
        <v>58.12</v>
      </c>
      <c r="E53" s="11">
        <f>+F53+G53</f>
        <v>45.4</v>
      </c>
      <c r="F53" s="48">
        <v>45.4</v>
      </c>
      <c r="G53" s="1">
        <v>0</v>
      </c>
      <c r="H53" s="13">
        <f>+I53+J53</f>
        <v>10.67</v>
      </c>
      <c r="I53" s="48">
        <v>7.54</v>
      </c>
      <c r="J53" s="48">
        <v>3.13</v>
      </c>
      <c r="K53" s="2">
        <v>0</v>
      </c>
      <c r="L53" s="48">
        <v>2.05</v>
      </c>
      <c r="M53" s="48">
        <v>1.83</v>
      </c>
      <c r="N53" s="2">
        <v>0</v>
      </c>
      <c r="O53" s="2">
        <v>0</v>
      </c>
      <c r="P53" s="2">
        <v>0</v>
      </c>
      <c r="Q53" s="55" t="s">
        <v>104</v>
      </c>
    </row>
    <row r="54" spans="1:17" ht="18" customHeight="1">
      <c r="A54" s="10" t="s">
        <v>93</v>
      </c>
      <c r="B54" s="9">
        <f>+C54+N54</f>
        <v>687.07</v>
      </c>
      <c r="C54" s="11">
        <f>+D54+M54</f>
        <v>687.07</v>
      </c>
      <c r="D54" s="11">
        <v>678.61</v>
      </c>
      <c r="E54" s="11">
        <f>+F54+G54</f>
        <v>424.18</v>
      </c>
      <c r="F54" s="13">
        <v>405.12</v>
      </c>
      <c r="G54" s="13">
        <v>19.06</v>
      </c>
      <c r="H54" s="13">
        <f>+I54+J54</f>
        <v>253.97</v>
      </c>
      <c r="I54" s="13">
        <v>54.59</v>
      </c>
      <c r="J54" s="13">
        <v>199.38</v>
      </c>
      <c r="K54" s="2">
        <v>0</v>
      </c>
      <c r="L54" s="2">
        <v>0</v>
      </c>
      <c r="M54" s="13">
        <v>8.46</v>
      </c>
      <c r="N54" s="2">
        <v>0</v>
      </c>
      <c r="O54" s="2">
        <v>0</v>
      </c>
      <c r="P54" s="2">
        <v>1</v>
      </c>
      <c r="Q54" s="55" t="s">
        <v>105</v>
      </c>
    </row>
    <row r="55" spans="1:17" ht="18" customHeight="1">
      <c r="A55" s="10" t="s">
        <v>94</v>
      </c>
      <c r="B55" s="9">
        <f>+C55+N55</f>
        <v>1675.4799999999998</v>
      </c>
      <c r="C55" s="11">
        <f>+D55+M55</f>
        <v>1675.4799999999998</v>
      </c>
      <c r="D55" s="11">
        <f>+E55+H55+L55</f>
        <v>1648.8899999999999</v>
      </c>
      <c r="E55" s="11">
        <f>+F55+G55</f>
        <v>979.64</v>
      </c>
      <c r="F55" s="13">
        <v>939.17</v>
      </c>
      <c r="G55" s="57">
        <v>40.47</v>
      </c>
      <c r="H55" s="13">
        <f>+I55+J55</f>
        <v>669.25</v>
      </c>
      <c r="I55" s="13">
        <v>125.46</v>
      </c>
      <c r="J55" s="13">
        <v>543.79</v>
      </c>
      <c r="K55" s="2">
        <v>0</v>
      </c>
      <c r="L55" s="2">
        <v>0</v>
      </c>
      <c r="M55" s="13">
        <v>26.59</v>
      </c>
      <c r="N55" s="2">
        <v>0</v>
      </c>
      <c r="O55" s="2">
        <v>2</v>
      </c>
      <c r="P55" s="2">
        <v>0</v>
      </c>
      <c r="Q55" s="55" t="s">
        <v>106</v>
      </c>
    </row>
    <row r="56" spans="1:17" s="40" customFormat="1" ht="18" customHeight="1">
      <c r="A56" s="14" t="s">
        <v>48</v>
      </c>
      <c r="B56" s="56">
        <f aca="true" t="shared" si="21" ref="B56:M56">SUM(B57:B58)</f>
        <v>1979.98</v>
      </c>
      <c r="C56" s="48">
        <f t="shared" si="21"/>
        <v>1979.98</v>
      </c>
      <c r="D56" s="48">
        <f t="shared" si="21"/>
        <v>1941.0700000000002</v>
      </c>
      <c r="E56" s="48">
        <f t="shared" si="21"/>
        <v>1436.6100000000001</v>
      </c>
      <c r="F56" s="48">
        <f t="shared" si="21"/>
        <v>1409.99</v>
      </c>
      <c r="G56" s="48">
        <f t="shared" si="21"/>
        <v>26.62</v>
      </c>
      <c r="H56" s="48">
        <f t="shared" si="21"/>
        <v>482.48</v>
      </c>
      <c r="I56" s="48">
        <f t="shared" si="21"/>
        <v>95.34</v>
      </c>
      <c r="J56" s="48">
        <f t="shared" si="21"/>
        <v>387.14</v>
      </c>
      <c r="K56" s="3">
        <f>SUM(K57:K58)</f>
        <v>0</v>
      </c>
      <c r="L56" s="48">
        <f t="shared" si="21"/>
        <v>21.98</v>
      </c>
      <c r="M56" s="48">
        <f t="shared" si="21"/>
        <v>38.91</v>
      </c>
      <c r="N56" s="4">
        <f>SUM(N57:N58)</f>
        <v>0</v>
      </c>
      <c r="O56" s="4">
        <f>SUM(O57:O58)</f>
        <v>0</v>
      </c>
      <c r="P56" s="4">
        <f>SUM(P57:P58)</f>
        <v>3</v>
      </c>
      <c r="Q56" s="46" t="s">
        <v>49</v>
      </c>
    </row>
    <row r="57" spans="1:17" ht="18" customHeight="1">
      <c r="A57" s="10" t="s">
        <v>119</v>
      </c>
      <c r="B57" s="9">
        <f>+C57+N57</f>
        <v>818.13</v>
      </c>
      <c r="C57" s="11">
        <f>+D57+M57</f>
        <v>818.13</v>
      </c>
      <c r="D57" s="11">
        <f>+E57+H57+L57</f>
        <v>806.12</v>
      </c>
      <c r="E57" s="11">
        <f>+F57+G57</f>
        <v>518.16</v>
      </c>
      <c r="F57" s="13">
        <v>503.25</v>
      </c>
      <c r="G57" s="13">
        <v>14.91</v>
      </c>
      <c r="H57" s="13">
        <f>+I57+J57</f>
        <v>276.56</v>
      </c>
      <c r="I57" s="12">
        <v>52.76</v>
      </c>
      <c r="J57" s="12">
        <v>223.8</v>
      </c>
      <c r="K57" s="2">
        <v>0</v>
      </c>
      <c r="L57" s="12">
        <v>11.4</v>
      </c>
      <c r="M57" s="12">
        <v>12.01</v>
      </c>
      <c r="N57" s="1">
        <v>0</v>
      </c>
      <c r="O57" s="1">
        <v>0</v>
      </c>
      <c r="P57" s="1">
        <v>1</v>
      </c>
      <c r="Q57" s="53" t="s">
        <v>120</v>
      </c>
    </row>
    <row r="58" spans="1:17" ht="18" customHeight="1">
      <c r="A58" s="58" t="s">
        <v>121</v>
      </c>
      <c r="B58" s="15">
        <f>+C58+N58</f>
        <v>1161.8500000000001</v>
      </c>
      <c r="C58" s="59">
        <f>+D58+M58</f>
        <v>1161.8500000000001</v>
      </c>
      <c r="D58" s="59">
        <f>+E58+H58+L58</f>
        <v>1134.95</v>
      </c>
      <c r="E58" s="59">
        <f>+F58+G58</f>
        <v>918.45</v>
      </c>
      <c r="F58" s="59">
        <v>906.74</v>
      </c>
      <c r="G58" s="60">
        <v>11.71</v>
      </c>
      <c r="H58" s="60">
        <f>+I58+J58</f>
        <v>205.92000000000002</v>
      </c>
      <c r="I58" s="60">
        <v>42.58</v>
      </c>
      <c r="J58" s="60">
        <v>163.34</v>
      </c>
      <c r="K58" s="6">
        <v>0</v>
      </c>
      <c r="L58" s="60">
        <v>10.58</v>
      </c>
      <c r="M58" s="60">
        <v>26.9</v>
      </c>
      <c r="N58" s="6">
        <v>0</v>
      </c>
      <c r="O58" s="6">
        <v>0</v>
      </c>
      <c r="P58" s="6">
        <v>2</v>
      </c>
      <c r="Q58" s="61" t="s">
        <v>122</v>
      </c>
    </row>
    <row r="59" spans="1:17" s="40" customFormat="1" ht="18" customHeight="1">
      <c r="A59" s="2" t="s">
        <v>95</v>
      </c>
      <c r="B59" s="2"/>
      <c r="C59" s="1"/>
      <c r="D59" s="1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8"/>
    </row>
    <row r="60" spans="1:17" ht="18" customHeight="1">
      <c r="A60" s="2" t="s">
        <v>123</v>
      </c>
      <c r="B60" s="2"/>
      <c r="E60" s="2"/>
      <c r="F60" s="2"/>
      <c r="G60" s="2"/>
      <c r="H60" s="2"/>
      <c r="K60" s="1"/>
      <c r="L60" s="1"/>
      <c r="M60" s="1"/>
      <c r="N60" s="1"/>
      <c r="O60" s="1"/>
      <c r="Q60" s="18"/>
    </row>
    <row r="61" spans="1:17" ht="18" customHeight="1">
      <c r="A61" s="62" t="s">
        <v>124</v>
      </c>
      <c r="B61" s="2"/>
      <c r="E61" s="2"/>
      <c r="F61" s="2"/>
      <c r="G61" s="2"/>
      <c r="H61" s="2"/>
      <c r="K61" s="1"/>
      <c r="L61" s="1"/>
      <c r="M61" s="1"/>
      <c r="N61" s="1"/>
      <c r="O61" s="1"/>
      <c r="Q61" s="18"/>
    </row>
    <row r="62" ht="18" customHeight="1"/>
  </sheetData>
  <sheetProtection sheet="1" objects="1" scenarios="1"/>
  <mergeCells count="10">
    <mergeCell ref="O2:Q3"/>
    <mergeCell ref="A4:A7"/>
    <mergeCell ref="B4:B7"/>
    <mergeCell ref="O4:P5"/>
    <mergeCell ref="Q4:Q7"/>
    <mergeCell ref="C5:C7"/>
    <mergeCell ref="D6:D7"/>
    <mergeCell ref="K6:K7"/>
    <mergeCell ref="O6:O7"/>
    <mergeCell ref="P6:P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0" horizontalDpi="400" verticalDpi="400" orientation="landscape" paperSize="12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2005-07-27T01:45:04Z</cp:lastPrinted>
  <dcterms:created xsi:type="dcterms:W3CDTF">2002-02-01T06:52:52Z</dcterms:created>
  <dcterms:modified xsi:type="dcterms:W3CDTF">2005-07-29T02:09:02Z</dcterms:modified>
  <cp:category/>
  <cp:version/>
  <cp:contentType/>
  <cp:contentStatus/>
</cp:coreProperties>
</file>