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45" windowWidth="14955" windowHeight="9000" activeTab="1"/>
  </bookViews>
  <sheets>
    <sheet name="Sheet1" sheetId="1" r:id="rId1"/>
    <sheet name="78" sheetId="2" r:id="rId2"/>
  </sheets>
  <definedNames>
    <definedName name="_5６農家人口" localSheetId="1">'78'!$A$1:$I$82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1">'78'!$A$1:$P$82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1" hidden="1">1</definedName>
    <definedName name="\a">#REF!</definedName>
    <definedName name="_xlnm.Print_Area" localSheetId="1">'78'!$A$1:$P$85</definedName>
    <definedName name="Print_Area_MI" localSheetId="1">'78'!$A$1:$L$43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<sst xmlns="http://schemas.openxmlformats.org/spreadsheetml/2006/main" count="354" uniqueCount="173">
  <si>
    <t>　　　　　　　　　　　　　　　78. 林  野、伐  採  及  び  造  林  面  積 (公・私有)</t>
  </si>
  <si>
    <t xml:space="preserve">  (単位  ha)</t>
  </si>
  <si>
    <t>林  木  の  生  産  を  目  的  と  す      る  林  地</t>
  </si>
  <si>
    <t>伐  採</t>
  </si>
  <si>
    <t>造  林</t>
  </si>
  <si>
    <t>標示</t>
  </si>
  <si>
    <t>市  町  村</t>
  </si>
  <si>
    <t>総面積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</si>
  <si>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</si>
  <si>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</si>
  <si>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</si>
  <si>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</si>
  <si>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</si>
  <si>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</si>
  <si>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</si>
  <si>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</si>
  <si>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</si>
  <si>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</si>
  <si>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</si>
  <si>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</si>
  <si>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</si>
  <si>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</si>
  <si>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</si>
  <si>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</si>
  <si>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</si>
  <si>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</si>
  <si>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</si>
  <si>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</si>
  <si>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</si>
  <si>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</si>
  <si>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</si>
  <si>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</si>
  <si>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</si>
  <si>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</si>
  <si>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</si>
  <si>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</si>
  <si>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</si>
  <si>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</si>
  <si>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</si>
  <si>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</si>
  <si>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</si>
  <si>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</si>
  <si>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</si>
  <si>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</si>
  <si>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</si>
  <si>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</si>
  <si>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</si>
  <si>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</si>
  <si>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</si>
  <si>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</si>
  <si>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</si>
  <si>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</si>
  <si>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</si>
  <si>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</si>
  <si>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</si>
  <si>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</si>
  <si>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</si>
  <si>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</si>
  <si>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</si>
  <si>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</si>
  <si>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</si>
  <si>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</si>
  <si>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</si>
  <si>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</si>
  <si>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</si>
  <si>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</si>
  <si>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</si>
  <si>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</si>
  <si>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</si>
  <si>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</si>
  <si>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</si>
  <si>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</si>
  <si>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</si>
  <si>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</si>
  <si>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</si>
  <si>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</si>
  <si>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</si>
  <si>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</si>
  <si>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</si>
  <si>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</si>
  <si>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</si>
  <si>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</si>
  <si>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</si>
  <si>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</si>
  <si>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</si>
  <si>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</si>
  <si>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</si>
  <si>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</si>
  <si>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</si>
  <si>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</si>
  <si>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</si>
  <si>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</si>
  <si>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</si>
  <si>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</si>
  <si>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</si>
  <si>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</si>
  <si>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</si>
  <si>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</si>
  <si>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</si>
  <si>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</si>
  <si>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</si>
  <si>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</si>
  <si>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</si>
  <si>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</si>
  <si>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</si>
  <si>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</si>
  <si>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</si>
  <si>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</si>
  <si>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</si>
  <si>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</si>
  <si>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</si>
  <si>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</si>
  <si>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</si>
  <si>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</si>
  <si>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</si>
  <si>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</si>
  <si>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</si>
  <si>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</si>
  <si>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</si>
  <si>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</si>
  <si>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</si>
  <si>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</si>
  <si>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</si>
  <si>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</si>
  <si>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</si>
  <si>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</si>
  <si>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</si>
  <si>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</si>
  <si>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</si>
  <si>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</si>
  <si>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</si>
  <si>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</si>
  <si>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</si>
  <si>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</si>
  <si>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</si>
  <si>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</si>
  <si>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</si>
  <si>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</si>
  <si>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</si>
  <si>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</si>
  <si>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</si>
  <si>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</si>
  <si>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</si>
  <si>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</si>
  <si>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</si>
  <si>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</si>
  <si>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</si>
  <si>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</si>
  <si>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</si>
  <si>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</si>
  <si>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</si>
  <si>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</si>
  <si>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</si>
  <si>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</si>
  <si>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</si>
  <si>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</si>
  <si>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</si>
  <si>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</si>
  <si>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</si>
  <si>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</si>
  <si>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</si>
  <si>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</si>
  <si>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</si>
  <si>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</si>
  <si>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資料：県林政課</t>
  </si>
  <si>
    <r>
      <t xml:space="preserve">    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年3月31日現在</t>
    </r>
  </si>
  <si>
    <t>(平成13年度)</t>
  </si>
  <si>
    <t>(平成 12年次)</t>
  </si>
  <si>
    <t>・針葉樹林･広葉樹林＝１３年度齢級表　　・竹林面積＝１３年度齢級表「竹林合計」</t>
  </si>
  <si>
    <t>・伐採跡地･災害跡地面積＝１３年度齢級表「無立木地」中の「伐採跡地」</t>
  </si>
  <si>
    <t>・原野＝１３年度齢級表「無立木地合計」－「伐採跡地」　　・その他面積＝１３年度齢級表「更新困難地」</t>
  </si>
  <si>
    <t>・伐採＝１３年度伐採届実績（業務報告）:知事認定＋大臣認定　　・造林＝大分県林業統計（１１年度版）</t>
  </si>
  <si>
    <t>　　　　　　　　　　　　　　　78. 林  野、伐  採  お　よ  び  造  林  面  積 (公・私有)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</si>
</sst>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41" fontId="4" fillId="0" borderId="0" xfId="20" applyNumberFormat="1" applyFont="1" applyAlignment="1" applyProtection="1">
      <alignment horizontal="centerContinuous"/>
      <protection/>
    </xf>
    <xf numFmtId="41" fontId="0" fillId="0" borderId="0" xfId="20" applyNumberFormat="1" applyFont="1" applyAlignment="1">
      <alignment horizontal="centerContinuous"/>
      <protection/>
    </xf>
    <xf numFmtId="41" fontId="0" fillId="0" borderId="0" xfId="20" applyNumberFormat="1" applyFont="1" applyBorder="1" applyAlignment="1">
      <alignment horizontal="right"/>
      <protection/>
    </xf>
    <xf numFmtId="41" fontId="0" fillId="0" borderId="0" xfId="20" applyNumberFormat="1" applyFont="1">
      <alignment/>
      <protection/>
    </xf>
    <xf numFmtId="41" fontId="0" fillId="0" borderId="1" xfId="20" applyNumberFormat="1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 applyProtection="1">
      <alignment horizontal="center"/>
      <protection/>
    </xf>
    <xf numFmtId="41" fontId="5" fillId="0" borderId="0" xfId="20" applyNumberFormat="1" applyFont="1" applyBorder="1" applyAlignment="1" applyProtection="1">
      <alignment horizontal="center"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4" xfId="20" applyFont="1" applyBorder="1" applyAlignment="1" applyProtection="1">
      <alignment horizontal="centerContinuous" vertical="center"/>
      <protection/>
    </xf>
    <xf numFmtId="0" fontId="5" fillId="0" borderId="5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41" fontId="5" fillId="0" borderId="2" xfId="20" applyNumberFormat="1" applyFont="1" applyBorder="1" applyAlignment="1">
      <alignment horizontal="center" vertical="center"/>
      <protection/>
    </xf>
    <xf numFmtId="41" fontId="5" fillId="0" borderId="0" xfId="20" applyNumberFormat="1" applyFont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 applyProtection="1">
      <alignment horizontal="centerContinuous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41" fontId="5" fillId="0" borderId="4" xfId="20" applyNumberFormat="1" applyFont="1" applyBorder="1" applyAlignment="1" applyProtection="1">
      <alignment horizontal="center" vertical="center"/>
      <protection/>
    </xf>
    <xf numFmtId="0" fontId="5" fillId="0" borderId="3" xfId="20" applyFont="1" applyBorder="1" applyAlignment="1" applyProtection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8" xfId="20" applyFont="1" applyBorder="1" applyAlignment="1" applyProtection="1">
      <alignment horizontal="center" vertical="center"/>
      <protection/>
    </xf>
    <xf numFmtId="41" fontId="5" fillId="0" borderId="3" xfId="20" applyNumberFormat="1" applyFont="1" applyBorder="1" applyAlignment="1">
      <alignment horizontal="center" vertical="center"/>
      <protection/>
    </xf>
    <xf numFmtId="41" fontId="7" fillId="0" borderId="0" xfId="20" applyNumberFormat="1" applyFont="1" applyBorder="1" applyAlignment="1" applyProtection="1">
      <alignment horizontal="center"/>
      <protection/>
    </xf>
    <xf numFmtId="41" fontId="7" fillId="0" borderId="2" xfId="20" applyNumberFormat="1" applyFont="1" applyBorder="1" applyProtection="1">
      <alignment/>
      <protection/>
    </xf>
    <xf numFmtId="41" fontId="7" fillId="0" borderId="0" xfId="20" applyNumberFormat="1" applyFont="1" applyBorder="1" applyProtection="1">
      <alignment/>
      <protection/>
    </xf>
    <xf numFmtId="41" fontId="7" fillId="0" borderId="0" xfId="20" applyNumberFormat="1" applyFont="1" applyBorder="1">
      <alignment/>
      <protection/>
    </xf>
    <xf numFmtId="41" fontId="7" fillId="0" borderId="0" xfId="20" applyNumberFormat="1" applyFont="1">
      <alignment/>
      <protection/>
    </xf>
    <xf numFmtId="41" fontId="7" fillId="0" borderId="2" xfId="20" applyNumberFormat="1" applyFont="1" applyBorder="1" applyAlignment="1">
      <alignment horizontal="center"/>
      <protection/>
    </xf>
    <xf numFmtId="41" fontId="7" fillId="0" borderId="0" xfId="20" applyNumberFormat="1" applyFont="1" applyBorder="1" applyAlignment="1" applyProtection="1" quotePrefix="1">
      <alignment horizontal="center"/>
      <protection/>
    </xf>
    <xf numFmtId="41" fontId="0" fillId="0" borderId="0" xfId="20" applyNumberFormat="1" applyFont="1" applyBorder="1">
      <alignment/>
      <protection/>
    </xf>
    <xf numFmtId="41" fontId="0" fillId="0" borderId="2" xfId="20" applyNumberFormat="1" applyFont="1" applyBorder="1">
      <alignment/>
      <protection/>
    </xf>
    <xf numFmtId="41" fontId="0" fillId="0" borderId="2" xfId="20" applyNumberFormat="1" applyFont="1" applyBorder="1" applyAlignment="1">
      <alignment horizontal="center"/>
      <protection/>
    </xf>
    <xf numFmtId="41" fontId="0" fillId="0" borderId="0" xfId="20" applyNumberFormat="1" applyFont="1" applyBorder="1" applyAlignment="1" applyProtection="1">
      <alignment horizontal="center"/>
      <protection/>
    </xf>
    <xf numFmtId="41" fontId="0" fillId="0" borderId="2" xfId="20" applyNumberFormat="1" applyFont="1" applyBorder="1" applyProtection="1">
      <alignment/>
      <protection/>
    </xf>
    <xf numFmtId="41" fontId="0" fillId="0" borderId="0" xfId="20" applyNumberFormat="1" applyFont="1" applyBorder="1" applyProtection="1">
      <alignment/>
      <protection/>
    </xf>
    <xf numFmtId="41" fontId="0" fillId="0" borderId="2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 quotePrefix="1">
      <alignment horizontal="right"/>
      <protection/>
    </xf>
    <xf numFmtId="41" fontId="0" fillId="0" borderId="0" xfId="20" applyNumberFormat="1" applyFont="1" applyBorder="1" applyAlignment="1" applyProtection="1">
      <alignment horizontal="right"/>
      <protection/>
    </xf>
    <xf numFmtId="41" fontId="0" fillId="0" borderId="0" xfId="20" applyNumberFormat="1" applyFont="1" applyAlignment="1">
      <alignment horizontal="right"/>
      <protection/>
    </xf>
    <xf numFmtId="41" fontId="8" fillId="0" borderId="9" xfId="20" applyNumberFormat="1" applyFont="1" applyBorder="1" applyAlignment="1" applyProtection="1">
      <alignment horizontal="left"/>
      <protection/>
    </xf>
    <xf numFmtId="41" fontId="8" fillId="0" borderId="0" xfId="20" applyNumberFormat="1" applyFont="1" applyBorder="1" applyProtection="1">
      <alignment/>
      <protection/>
    </xf>
    <xf numFmtId="41" fontId="8" fillId="0" borderId="2" xfId="20" applyNumberFormat="1" applyFont="1" applyBorder="1" applyAlignment="1">
      <alignment horizontal="center"/>
      <protection/>
    </xf>
    <xf numFmtId="41" fontId="8" fillId="0" borderId="0" xfId="20" applyNumberFormat="1" applyFont="1">
      <alignment/>
      <protection/>
    </xf>
    <xf numFmtId="41" fontId="0" fillId="0" borderId="0" xfId="20" applyNumberFormat="1" applyFont="1" applyBorder="1" applyAlignment="1" applyProtection="1" quotePrefix="1">
      <alignment horizontal="right"/>
      <protection/>
    </xf>
    <xf numFmtId="41" fontId="8" fillId="0" borderId="0" xfId="20" applyNumberFormat="1" applyFont="1" applyBorder="1" applyAlignment="1" applyProtection="1">
      <alignment horizontal="left"/>
      <protection/>
    </xf>
    <xf numFmtId="41" fontId="8" fillId="0" borderId="2" xfId="20" applyNumberFormat="1" applyFont="1" applyBorder="1" applyProtection="1">
      <alignment/>
      <protection/>
    </xf>
    <xf numFmtId="41" fontId="0" fillId="0" borderId="0" xfId="20" applyNumberFormat="1" applyFont="1" applyBorder="1" applyAlignment="1" quotePrefix="1">
      <alignment horizontal="right"/>
      <protection/>
    </xf>
    <xf numFmtId="41" fontId="8" fillId="0" borderId="0" xfId="20" applyNumberFormat="1" applyFont="1" applyBorder="1">
      <alignment/>
      <protection/>
    </xf>
    <xf numFmtId="41" fontId="0" fillId="0" borderId="4" xfId="20" applyNumberFormat="1" applyFont="1" applyBorder="1" applyAlignment="1" applyProtection="1">
      <alignment horizontal="center"/>
      <protection/>
    </xf>
    <xf numFmtId="41" fontId="0" fillId="0" borderId="3" xfId="20" applyNumberFormat="1" applyFont="1" applyBorder="1">
      <alignment/>
      <protection/>
    </xf>
    <xf numFmtId="41" fontId="0" fillId="0" borderId="4" xfId="20" applyNumberFormat="1" applyFont="1" applyBorder="1">
      <alignment/>
      <protection/>
    </xf>
    <xf numFmtId="41" fontId="0" fillId="0" borderId="4" xfId="20" applyNumberFormat="1" applyFont="1" applyBorder="1" applyProtection="1">
      <alignment/>
      <protection/>
    </xf>
    <xf numFmtId="41" fontId="0" fillId="0" borderId="3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>
      <alignment horizontal="center"/>
      <protection/>
    </xf>
    <xf numFmtId="41" fontId="0" fillId="0" borderId="0" xfId="20" applyNumberFormat="1" applyFont="1" applyBorder="1" applyAlignment="1">
      <alignment horizontal="right"/>
      <protection/>
    </xf>
    <xf numFmtId="0" fontId="4" fillId="0" borderId="0" xfId="20" applyAlignment="1">
      <alignment horizontal="right"/>
      <protection/>
    </xf>
    <xf numFmtId="0" fontId="4" fillId="0" borderId="1" xfId="20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workbookViewId="0" topLeftCell="A49">
      <selection activeCell="A86" sqref="A86"/>
    </sheetView>
  </sheetViews>
  <sheetFormatPr defaultColWidth="9.00390625" defaultRowHeight="12.75"/>
  <cols>
    <col min="1" max="1" width="22.875" style="4" customWidth="1"/>
    <col min="2" max="7" width="16.25390625" style="4" customWidth="1"/>
    <col min="8" max="15" width="14.25390625" style="4" customWidth="1"/>
    <col min="16" max="16" width="7.00390625" style="58" customWidth="1"/>
  </cols>
  <sheetData>
    <row r="1" spans="1:16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9" t="s">
        <v>165</v>
      </c>
      <c r="O1" s="60"/>
      <c r="P1" s="60"/>
    </row>
    <row r="2" spans="1:16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1"/>
      <c r="O2" s="61"/>
      <c r="P2" s="61"/>
    </row>
    <row r="3" spans="1:16" ht="12.75" thickTop="1">
      <c r="A3" s="8"/>
      <c r="B3" s="9"/>
      <c r="C3" s="10" t="s">
        <v>2</v>
      </c>
      <c r="D3" s="11"/>
      <c r="E3" s="12"/>
      <c r="F3" s="11"/>
      <c r="G3" s="11"/>
      <c r="H3" s="11"/>
      <c r="I3" s="11"/>
      <c r="J3" s="11"/>
      <c r="K3" s="11"/>
      <c r="L3" s="9"/>
      <c r="M3" s="9"/>
      <c r="N3" s="13" t="s">
        <v>3</v>
      </c>
      <c r="O3" s="14" t="s">
        <v>4</v>
      </c>
      <c r="P3" s="15" t="s">
        <v>5</v>
      </c>
    </row>
    <row r="4" spans="1:16" ht="12">
      <c r="A4" s="8" t="s">
        <v>6</v>
      </c>
      <c r="B4" s="17" t="s">
        <v>7</v>
      </c>
      <c r="C4" s="17" t="s">
        <v>7</v>
      </c>
      <c r="D4" s="18" t="s">
        <v>8</v>
      </c>
      <c r="E4" s="11"/>
      <c r="F4" s="11"/>
      <c r="G4" s="18" t="s">
        <v>9</v>
      </c>
      <c r="H4" s="11"/>
      <c r="I4" s="11"/>
      <c r="J4" s="19" t="s">
        <v>10</v>
      </c>
      <c r="K4" s="19" t="s">
        <v>11</v>
      </c>
      <c r="L4" s="19" t="s">
        <v>12</v>
      </c>
      <c r="M4" s="19" t="s">
        <v>13</v>
      </c>
      <c r="N4" s="20"/>
      <c r="O4" s="21"/>
      <c r="P4" s="15"/>
    </row>
    <row r="5" spans="1:16" ht="12">
      <c r="A5" s="22"/>
      <c r="B5" s="23"/>
      <c r="C5" s="23"/>
      <c r="D5" s="23" t="s">
        <v>7</v>
      </c>
      <c r="E5" s="23" t="s">
        <v>14</v>
      </c>
      <c r="F5" s="23" t="s">
        <v>15</v>
      </c>
      <c r="G5" s="23" t="s">
        <v>7</v>
      </c>
      <c r="H5" s="23" t="s">
        <v>14</v>
      </c>
      <c r="I5" s="23" t="s">
        <v>15</v>
      </c>
      <c r="J5" s="24"/>
      <c r="K5" s="23" t="s">
        <v>16</v>
      </c>
      <c r="L5" s="24"/>
      <c r="M5" s="24"/>
      <c r="N5" s="25" t="s">
        <v>166</v>
      </c>
      <c r="O5" s="25" t="s">
        <v>167</v>
      </c>
      <c r="P5" s="26" t="s">
        <v>17</v>
      </c>
    </row>
    <row r="6" spans="1:16" ht="12">
      <c r="A6" s="27" t="s">
        <v>18</v>
      </c>
      <c r="B6" s="28">
        <f aca="true" t="shared" si="0" ref="B6:O6">SUM(B8:B9)</f>
        <v>402094.1</v>
      </c>
      <c r="C6" s="29">
        <f t="shared" si="0"/>
        <v>375008.05</v>
      </c>
      <c r="D6" s="29">
        <f t="shared" si="0"/>
        <v>206366.69</v>
      </c>
      <c r="E6" s="29">
        <f t="shared" si="0"/>
        <v>202648.53</v>
      </c>
      <c r="F6" s="29">
        <f t="shared" si="0"/>
        <v>3712.4100000000003</v>
      </c>
      <c r="G6" s="30">
        <f t="shared" si="0"/>
        <v>159203.48</v>
      </c>
      <c r="H6" s="31">
        <f t="shared" si="0"/>
        <v>9524.509999999998</v>
      </c>
      <c r="I6" s="31">
        <f t="shared" si="0"/>
        <v>149673.23000000004</v>
      </c>
      <c r="J6" s="31">
        <f t="shared" si="0"/>
        <v>13378.077000000001</v>
      </c>
      <c r="K6" s="31">
        <f t="shared" si="0"/>
        <v>1292.7099999999998</v>
      </c>
      <c r="L6" s="31">
        <f t="shared" si="0"/>
        <v>18671.25</v>
      </c>
      <c r="M6" s="31">
        <f t="shared" si="0"/>
        <v>3190.8300000000004</v>
      </c>
      <c r="N6" s="31">
        <f t="shared" si="0"/>
        <v>7185</v>
      </c>
      <c r="O6" s="31">
        <f t="shared" si="0"/>
        <v>1247.4</v>
      </c>
      <c r="P6" s="32" t="s">
        <v>19</v>
      </c>
    </row>
    <row r="7" spans="1:16" ht="12">
      <c r="A7" s="33"/>
      <c r="B7" s="28"/>
      <c r="C7" s="29"/>
      <c r="D7" s="29"/>
      <c r="E7" s="29"/>
      <c r="F7" s="29"/>
      <c r="G7" s="30"/>
      <c r="H7" s="31"/>
      <c r="I7" s="31"/>
      <c r="J7" s="31"/>
      <c r="K7" s="31"/>
      <c r="L7" s="31"/>
      <c r="M7" s="31"/>
      <c r="N7" s="31"/>
      <c r="O7" s="31"/>
      <c r="P7" s="32"/>
    </row>
    <row r="8" spans="1:16" ht="12">
      <c r="A8" s="27" t="s">
        <v>20</v>
      </c>
      <c r="B8" s="28">
        <f aca="true" t="shared" si="1" ref="B8:O8">SUM(B11:B21)</f>
        <v>94072</v>
      </c>
      <c r="C8" s="29">
        <f t="shared" si="1"/>
        <v>87477</v>
      </c>
      <c r="D8" s="29">
        <f t="shared" si="1"/>
        <v>47163</v>
      </c>
      <c r="E8" s="29">
        <f t="shared" si="1"/>
        <v>46046</v>
      </c>
      <c r="F8" s="29">
        <f t="shared" si="1"/>
        <v>1111</v>
      </c>
      <c r="G8" s="30">
        <f t="shared" si="1"/>
        <v>37375</v>
      </c>
      <c r="H8" s="31">
        <f t="shared" si="1"/>
        <v>1635</v>
      </c>
      <c r="I8" s="31">
        <f t="shared" si="1"/>
        <v>35735</v>
      </c>
      <c r="J8" s="31">
        <f t="shared" si="1"/>
        <v>4638</v>
      </c>
      <c r="K8" s="31">
        <f t="shared" si="1"/>
        <v>210</v>
      </c>
      <c r="L8" s="31">
        <f t="shared" si="1"/>
        <v>3789</v>
      </c>
      <c r="M8" s="31">
        <f t="shared" si="1"/>
        <v>883</v>
      </c>
      <c r="N8" s="31">
        <f t="shared" si="1"/>
        <v>1709</v>
      </c>
      <c r="O8" s="31">
        <f t="shared" si="1"/>
        <v>291</v>
      </c>
      <c r="P8" s="32" t="s">
        <v>21</v>
      </c>
    </row>
    <row r="9" spans="1:16" ht="12">
      <c r="A9" s="27" t="s">
        <v>22</v>
      </c>
      <c r="B9" s="28">
        <f aca="true" t="shared" si="2" ref="B9:M9">SUM(B22,B26,B32,B35,B40,B42,B51,B60,B64,B67,B73,B78)</f>
        <v>308022.1</v>
      </c>
      <c r="C9" s="29">
        <f t="shared" si="2"/>
        <v>287531.05</v>
      </c>
      <c r="D9" s="29">
        <f t="shared" si="2"/>
        <v>159203.69</v>
      </c>
      <c r="E9" s="29">
        <f t="shared" si="2"/>
        <v>156602.53</v>
      </c>
      <c r="F9" s="29">
        <f t="shared" si="2"/>
        <v>2601.4100000000003</v>
      </c>
      <c r="G9" s="30">
        <f t="shared" si="2"/>
        <v>121828.48000000001</v>
      </c>
      <c r="H9" s="31">
        <f t="shared" si="2"/>
        <v>7889.509999999999</v>
      </c>
      <c r="I9" s="31">
        <f t="shared" si="2"/>
        <v>113938.23000000003</v>
      </c>
      <c r="J9" s="31">
        <f t="shared" si="2"/>
        <v>8740.077000000001</v>
      </c>
      <c r="K9" s="31">
        <f t="shared" si="2"/>
        <v>1082.7099999999998</v>
      </c>
      <c r="L9" s="31">
        <f t="shared" si="2"/>
        <v>14882.25</v>
      </c>
      <c r="M9" s="31">
        <f t="shared" si="2"/>
        <v>2307.8300000000004</v>
      </c>
      <c r="N9" s="31">
        <f>SUM(N22,N26,N32,N35,N40,N42,N51,N60,N64,N67,N73,N78)-1</f>
        <v>5476</v>
      </c>
      <c r="O9" s="31">
        <f>SUM(O22,O26,O32,O35,O40,O42,O51,O60,O64,O67,O73,O78)-2</f>
        <v>956.4</v>
      </c>
      <c r="P9" s="32" t="s">
        <v>23</v>
      </c>
    </row>
    <row r="10" spans="1:16" ht="12">
      <c r="A10" s="34"/>
      <c r="B10" s="35"/>
      <c r="C10" s="34"/>
      <c r="D10" s="34"/>
      <c r="E10" s="34"/>
      <c r="F10" s="34"/>
      <c r="G10" s="34"/>
      <c r="P10" s="36"/>
    </row>
    <row r="11" spans="1:16" ht="12">
      <c r="A11" s="37" t="s">
        <v>24</v>
      </c>
      <c r="B11" s="38">
        <f>INT('78'!B11)</f>
        <v>14043</v>
      </c>
      <c r="C11" s="39">
        <f>INT('78'!C11)</f>
        <v>12374</v>
      </c>
      <c r="D11" s="39">
        <f>INT('78'!D11)</f>
        <v>5862</v>
      </c>
      <c r="E11" s="39">
        <f>INT('78'!E11)</f>
        <v>5679</v>
      </c>
      <c r="F11" s="39">
        <f>INT('78'!F11)</f>
        <v>183</v>
      </c>
      <c r="G11" s="34">
        <f>INT('78'!G11)</f>
        <v>6512</v>
      </c>
      <c r="H11" s="4">
        <f>INT('78'!H11)</f>
        <v>159</v>
      </c>
      <c r="I11" s="4">
        <f>INT('78'!I11)</f>
        <v>6353</v>
      </c>
      <c r="J11" s="4">
        <f>INT('78'!J11)</f>
        <v>892</v>
      </c>
      <c r="K11" s="4">
        <f>INT('78'!K11)</f>
        <v>13</v>
      </c>
      <c r="L11" s="4">
        <f>INT('78'!L11)</f>
        <v>536</v>
      </c>
      <c r="M11" s="4">
        <f>INT('78'!M11)</f>
        <v>228</v>
      </c>
      <c r="N11" s="4">
        <f>INT('78'!N11)</f>
        <v>135</v>
      </c>
      <c r="O11" s="4">
        <f>INT('78'!O11)</f>
        <v>6</v>
      </c>
      <c r="P11" s="40" t="s">
        <v>25</v>
      </c>
    </row>
    <row r="12" spans="1:16" ht="12">
      <c r="A12" s="37" t="s">
        <v>26</v>
      </c>
      <c r="B12" s="38">
        <f>INT('78'!B12)</f>
        <v>6548</v>
      </c>
      <c r="C12" s="39">
        <f>INT('78'!C12)</f>
        <v>5081</v>
      </c>
      <c r="D12" s="39">
        <f>INT('78'!D12)</f>
        <v>2543</v>
      </c>
      <c r="E12" s="39">
        <f>INT('78'!E12)</f>
        <v>2535</v>
      </c>
      <c r="F12" s="39">
        <f>INT('78'!F12)</f>
        <v>7</v>
      </c>
      <c r="G12" s="34">
        <f>INT('78'!G12)</f>
        <v>1705</v>
      </c>
      <c r="H12" s="4">
        <f>INT('78'!H12)</f>
        <v>124</v>
      </c>
      <c r="I12" s="4">
        <f>INT('78'!I12)</f>
        <v>1580</v>
      </c>
      <c r="J12" s="4">
        <f>INT('78'!J12)</f>
        <v>827</v>
      </c>
      <c r="K12" s="4">
        <f>INT('78'!K12)</f>
        <v>5</v>
      </c>
      <c r="L12" s="4">
        <f>INT('78'!L12)</f>
        <v>1359</v>
      </c>
      <c r="M12" s="4">
        <f>INT('78'!M12)</f>
        <v>107</v>
      </c>
      <c r="N12" s="41">
        <f>INT('78'!N12)</f>
        <v>126</v>
      </c>
      <c r="O12" s="4">
        <f>INT('78'!O12)</f>
        <v>12</v>
      </c>
      <c r="P12" s="40" t="s">
        <v>27</v>
      </c>
    </row>
    <row r="13" spans="1:16" ht="12">
      <c r="A13" s="37" t="s">
        <v>28</v>
      </c>
      <c r="B13" s="38">
        <f>INT('78'!B13)</f>
        <v>186</v>
      </c>
      <c r="C13" s="39">
        <f>INT('78'!C13)</f>
        <v>181</v>
      </c>
      <c r="D13" s="39">
        <f>INT('78'!D13)</f>
        <v>82</v>
      </c>
      <c r="E13" s="39">
        <f>INT('78'!E13)</f>
        <v>46</v>
      </c>
      <c r="F13" s="42">
        <f>INT('78'!F13)</f>
        <v>35</v>
      </c>
      <c r="G13" s="34">
        <f>INT('78'!G13)</f>
        <v>94</v>
      </c>
      <c r="H13" s="4">
        <f>INT('78'!H13)</f>
        <v>0</v>
      </c>
      <c r="I13" s="4">
        <f>INT('78'!I13)</f>
        <v>94</v>
      </c>
      <c r="J13" s="4">
        <f>INT('78'!J13)</f>
        <v>3</v>
      </c>
      <c r="K13" s="4">
        <f>INT('78'!K13)</f>
        <v>0</v>
      </c>
      <c r="L13" s="4">
        <f>INT('78'!L13)</f>
        <v>5</v>
      </c>
      <c r="M13" s="41">
        <f>INT('78'!M13)</f>
        <v>0</v>
      </c>
      <c r="N13" s="41">
        <f>INT('78'!N13)</f>
        <v>0</v>
      </c>
      <c r="O13" s="41">
        <f>INT('78'!O13)</f>
        <v>1</v>
      </c>
      <c r="P13" s="40" t="s">
        <v>29</v>
      </c>
    </row>
    <row r="14" spans="1:16" ht="12">
      <c r="A14" s="37" t="s">
        <v>30</v>
      </c>
      <c r="B14" s="38">
        <f>INT('78'!B14)</f>
        <v>20530</v>
      </c>
      <c r="C14" s="39">
        <f>INT('78'!C14)</f>
        <v>19757</v>
      </c>
      <c r="D14" s="39">
        <f>INT('78'!D14)</f>
        <v>15473</v>
      </c>
      <c r="E14" s="39">
        <f>INT('78'!E14)</f>
        <v>15088</v>
      </c>
      <c r="F14" s="39">
        <f>INT('78'!F14)</f>
        <v>384</v>
      </c>
      <c r="G14" s="34">
        <f>INT('78'!G14)</f>
        <v>3681</v>
      </c>
      <c r="H14" s="4">
        <f>INT('78'!H14)</f>
        <v>488</v>
      </c>
      <c r="I14" s="4">
        <f>INT('78'!I14)</f>
        <v>3193</v>
      </c>
      <c r="J14" s="4">
        <f>INT('78'!J14)</f>
        <v>486</v>
      </c>
      <c r="K14" s="4">
        <f>INT('78'!K14)</f>
        <v>117</v>
      </c>
      <c r="L14" s="43">
        <f>INT('78'!L14)</f>
        <v>685</v>
      </c>
      <c r="M14" s="4">
        <f>INT('78'!M14)</f>
        <v>87</v>
      </c>
      <c r="N14" s="4">
        <f>INT('78'!N14)</f>
        <v>695</v>
      </c>
      <c r="O14" s="4">
        <f>INT('78'!O14)</f>
        <v>159</v>
      </c>
      <c r="P14" s="40" t="s">
        <v>31</v>
      </c>
    </row>
    <row r="15" spans="1:16" ht="12">
      <c r="A15" s="37" t="s">
        <v>32</v>
      </c>
      <c r="B15" s="38">
        <f>INT('78'!B15)</f>
        <v>10563</v>
      </c>
      <c r="C15" s="39">
        <f>INT('78'!C15)</f>
        <v>10441</v>
      </c>
      <c r="D15" s="39">
        <f>INT('78'!D15)</f>
        <v>5798</v>
      </c>
      <c r="E15" s="39">
        <f>INT('78'!E15)</f>
        <v>5778</v>
      </c>
      <c r="F15" s="42">
        <f>INT('78'!F15)</f>
        <v>19</v>
      </c>
      <c r="G15" s="34">
        <f>INT('78'!G15)</f>
        <v>4517</v>
      </c>
      <c r="H15" s="4">
        <f>INT('78'!H15)</f>
        <v>161</v>
      </c>
      <c r="I15" s="4">
        <f>INT('78'!I15)</f>
        <v>4355</v>
      </c>
      <c r="J15" s="4">
        <f>INT('78'!J15)</f>
        <v>89</v>
      </c>
      <c r="K15" s="4">
        <f>INT('78'!K15)</f>
        <v>35</v>
      </c>
      <c r="L15" s="4">
        <f>INT('78'!L15)</f>
        <v>70</v>
      </c>
      <c r="M15" s="4">
        <f>INT('78'!M15)</f>
        <v>51</v>
      </c>
      <c r="N15" s="4">
        <f>INT('78'!N15)</f>
        <v>141</v>
      </c>
      <c r="O15" s="4">
        <f>INT('78'!O15)</f>
        <v>10</v>
      </c>
      <c r="P15" s="40" t="s">
        <v>33</v>
      </c>
    </row>
    <row r="16" spans="1:16" ht="12">
      <c r="A16" s="37" t="s">
        <v>34</v>
      </c>
      <c r="B16" s="38">
        <f>INT('78'!B16)</f>
        <v>9522</v>
      </c>
      <c r="C16" s="39">
        <f>INT('78'!C16)</f>
        <v>8767</v>
      </c>
      <c r="D16" s="39">
        <f>INT('78'!D16)</f>
        <v>3862</v>
      </c>
      <c r="E16" s="39">
        <f>INT('78'!E16)</f>
        <v>3851</v>
      </c>
      <c r="F16" s="39">
        <f>INT('78'!F16)</f>
        <v>11</v>
      </c>
      <c r="G16" s="34">
        <f>INT('78'!G16)</f>
        <v>4905</v>
      </c>
      <c r="H16" s="4">
        <f>INT('78'!H16)</f>
        <v>98</v>
      </c>
      <c r="I16" s="4">
        <f>INT('78'!I16)</f>
        <v>4807</v>
      </c>
      <c r="J16" s="4">
        <f>INT('78'!J16)</f>
        <v>333</v>
      </c>
      <c r="K16" s="4">
        <f>INT('78'!K16)</f>
        <v>1</v>
      </c>
      <c r="L16" s="4">
        <f>INT('78'!L16)</f>
        <v>357</v>
      </c>
      <c r="M16" s="4">
        <f>INT('78'!M16)</f>
        <v>64</v>
      </c>
      <c r="N16" s="4">
        <f>INT('78'!N16)</f>
        <v>73</v>
      </c>
      <c r="O16" s="4">
        <f>INT('78'!O16)</f>
        <v>15</v>
      </c>
      <c r="P16" s="40" t="s">
        <v>35</v>
      </c>
    </row>
    <row r="17" spans="1:16" ht="12">
      <c r="A17" s="37" t="s">
        <v>36</v>
      </c>
      <c r="B17" s="38">
        <f>INT('78'!B17)</f>
        <v>4953</v>
      </c>
      <c r="C17" s="39">
        <f>INT('78'!C17)</f>
        <v>4518</v>
      </c>
      <c r="D17" s="39">
        <f>INT('78'!D17)</f>
        <v>1644</v>
      </c>
      <c r="E17" s="39">
        <f>INT('78'!E17)</f>
        <v>1595</v>
      </c>
      <c r="F17" s="39">
        <f>INT('78'!F17)</f>
        <v>49</v>
      </c>
      <c r="G17" s="34">
        <f>INT('78'!G17)</f>
        <v>2874</v>
      </c>
      <c r="H17" s="4">
        <f>INT('78'!H17)</f>
        <v>31</v>
      </c>
      <c r="I17" s="4">
        <f>INT('78'!I17)</f>
        <v>2843</v>
      </c>
      <c r="J17" s="4">
        <f>INT('78'!J17)</f>
        <v>116</v>
      </c>
      <c r="K17" s="4">
        <f>INT('78'!K17)</f>
        <v>7</v>
      </c>
      <c r="L17" s="4">
        <f>INT('78'!L17)</f>
        <v>243</v>
      </c>
      <c r="M17" s="4">
        <f>INT('78'!M17)</f>
        <v>69</v>
      </c>
      <c r="N17" s="4">
        <f>INT('78'!N17)</f>
        <v>11</v>
      </c>
      <c r="O17" s="4">
        <f>INT('78'!O17)</f>
        <v>14</v>
      </c>
      <c r="P17" s="40" t="s">
        <v>37</v>
      </c>
    </row>
    <row r="18" spans="1:16" ht="12">
      <c r="A18" s="37" t="s">
        <v>38</v>
      </c>
      <c r="B18" s="38">
        <f>INT('78'!B18)</f>
        <v>11548</v>
      </c>
      <c r="C18" s="39">
        <f>INT('78'!C18)</f>
        <v>10558</v>
      </c>
      <c r="D18" s="39">
        <f>INT('78'!D18)</f>
        <v>5790</v>
      </c>
      <c r="E18" s="39">
        <f>INT('78'!E18)</f>
        <v>5779</v>
      </c>
      <c r="F18" s="39">
        <f>INT('78'!F18)</f>
        <v>11</v>
      </c>
      <c r="G18" s="34">
        <f>INT('78'!G18)</f>
        <v>4768</v>
      </c>
      <c r="H18" s="4">
        <f>INT('78'!H18)</f>
        <v>168</v>
      </c>
      <c r="I18" s="4">
        <f>INT('78'!I18)</f>
        <v>4600</v>
      </c>
      <c r="J18" s="4">
        <f>INT('78'!J18)</f>
        <v>543</v>
      </c>
      <c r="K18" s="4">
        <f>INT('78'!K18)</f>
        <v>11</v>
      </c>
      <c r="L18" s="4">
        <f>INT('78'!L18)</f>
        <v>347</v>
      </c>
      <c r="M18" s="4">
        <f>INT('78'!M18)</f>
        <v>89</v>
      </c>
      <c r="N18" s="41">
        <f>INT('78'!N18)</f>
        <v>387</v>
      </c>
      <c r="O18" s="4">
        <f>INT('78'!O18)</f>
        <v>41</v>
      </c>
      <c r="P18" s="40" t="s">
        <v>39</v>
      </c>
    </row>
    <row r="19" spans="1:16" ht="12">
      <c r="A19" s="37" t="s">
        <v>40</v>
      </c>
      <c r="B19" s="38">
        <f>INT('78'!B19)</f>
        <v>6902</v>
      </c>
      <c r="C19" s="39">
        <f>INT('78'!C19)</f>
        <v>6780</v>
      </c>
      <c r="D19" s="39">
        <f>INT('78'!D19)</f>
        <v>2391</v>
      </c>
      <c r="E19" s="39">
        <f>INT('78'!E19)</f>
        <v>2272</v>
      </c>
      <c r="F19" s="39">
        <f>INT('78'!F19)</f>
        <v>119</v>
      </c>
      <c r="G19" s="34">
        <f>INT('78'!G19)</f>
        <v>3731</v>
      </c>
      <c r="H19" s="4">
        <f>INT('78'!H19)</f>
        <v>237</v>
      </c>
      <c r="I19" s="4">
        <f>INT('78'!I19)</f>
        <v>3493</v>
      </c>
      <c r="J19" s="4">
        <f>INT('78'!J19)</f>
        <v>648</v>
      </c>
      <c r="K19" s="4">
        <f>INT('78'!K19)</f>
        <v>9</v>
      </c>
      <c r="L19" s="4">
        <f>INT('78'!L19)</f>
        <v>42</v>
      </c>
      <c r="M19" s="4">
        <f>INT('78'!M19)</f>
        <v>79</v>
      </c>
      <c r="N19" s="4">
        <f>INT('78'!N19)</f>
        <v>81</v>
      </c>
      <c r="O19" s="4">
        <f>INT('78'!O19)</f>
        <v>17</v>
      </c>
      <c r="P19" s="40" t="s">
        <v>41</v>
      </c>
    </row>
    <row r="20" spans="1:16" ht="12">
      <c r="A20" s="37" t="s">
        <v>42</v>
      </c>
      <c r="B20" s="38">
        <f>INT('78'!B20)</f>
        <v>3001</v>
      </c>
      <c r="C20" s="39">
        <f>INT('78'!C20)</f>
        <v>2902</v>
      </c>
      <c r="D20" s="39">
        <f>INT('78'!D20)</f>
        <v>984</v>
      </c>
      <c r="E20" s="39">
        <f>INT('78'!E20)</f>
        <v>961</v>
      </c>
      <c r="F20" s="39">
        <f>INT('78'!F20)</f>
        <v>22</v>
      </c>
      <c r="G20" s="34">
        <f>INT('78'!G20)</f>
        <v>1474</v>
      </c>
      <c r="H20" s="4">
        <f>INT('78'!H20)</f>
        <v>101</v>
      </c>
      <c r="I20" s="4">
        <f>INT('78'!I20)</f>
        <v>1372</v>
      </c>
      <c r="J20" s="4">
        <f>INT('78'!J20)</f>
        <v>443</v>
      </c>
      <c r="K20" s="4">
        <f>INT('78'!K20)</f>
        <v>0</v>
      </c>
      <c r="L20" s="4">
        <f>INT('78'!L20)</f>
        <v>89</v>
      </c>
      <c r="M20" s="4">
        <f>INT('78'!M20)</f>
        <v>9</v>
      </c>
      <c r="N20" s="4">
        <f>INT('78'!N20)</f>
        <v>36</v>
      </c>
      <c r="O20" s="4">
        <f>INT('78'!O20)</f>
        <v>4</v>
      </c>
      <c r="P20" s="40" t="s">
        <v>43</v>
      </c>
    </row>
    <row r="21" spans="1:16" ht="12">
      <c r="A21" s="37" t="s">
        <v>44</v>
      </c>
      <c r="B21" s="38">
        <f>INT('78'!B21)</f>
        <v>6276</v>
      </c>
      <c r="C21" s="39">
        <f>INT('78'!C21)</f>
        <v>6118</v>
      </c>
      <c r="D21" s="39">
        <f>INT('78'!D21)</f>
        <v>2734</v>
      </c>
      <c r="E21" s="39">
        <f>INT('78'!E21)</f>
        <v>2462</v>
      </c>
      <c r="F21" s="39">
        <f>INT('78'!F21)</f>
        <v>271</v>
      </c>
      <c r="G21" s="34">
        <f>INT('78'!G21)</f>
        <v>3114</v>
      </c>
      <c r="H21" s="34">
        <f>INT('78'!H21)</f>
        <v>68</v>
      </c>
      <c r="I21" s="34">
        <f>INT('78'!I21)</f>
        <v>3045</v>
      </c>
      <c r="J21" s="34">
        <f>INT('78'!J21)</f>
        <v>258</v>
      </c>
      <c r="K21" s="34">
        <f>INT('78'!K21)</f>
        <v>12</v>
      </c>
      <c r="L21" s="34">
        <f>INT('78'!L21)</f>
        <v>56</v>
      </c>
      <c r="M21" s="34">
        <f>INT('78'!M21)</f>
        <v>100</v>
      </c>
      <c r="N21" s="34">
        <f>INT('78'!N21)</f>
        <v>24</v>
      </c>
      <c r="O21" s="34">
        <f>INT('78'!O21)</f>
        <v>12</v>
      </c>
      <c r="P21" s="40" t="s">
        <v>45</v>
      </c>
    </row>
    <row r="22" spans="1:16" ht="12">
      <c r="A22" s="44" t="s">
        <v>46</v>
      </c>
      <c r="B22" s="45">
        <f aca="true" t="shared" si="3" ref="B22:O22">SUM(B23:B25)</f>
        <v>8250</v>
      </c>
      <c r="C22" s="45">
        <f t="shared" si="3"/>
        <v>8056</v>
      </c>
      <c r="D22" s="45">
        <f t="shared" si="3"/>
        <v>2972.07</v>
      </c>
      <c r="E22" s="45">
        <f t="shared" si="3"/>
        <v>2713.49</v>
      </c>
      <c r="F22" s="45">
        <f t="shared" si="3"/>
        <v>258.58000000000004</v>
      </c>
      <c r="G22" s="45">
        <f t="shared" si="3"/>
        <v>4673.92</v>
      </c>
      <c r="H22" s="45">
        <f t="shared" si="3"/>
        <v>348.9</v>
      </c>
      <c r="I22" s="45">
        <f t="shared" si="3"/>
        <v>4324.02</v>
      </c>
      <c r="J22" s="45">
        <f t="shared" si="3"/>
        <v>391.83000000000004</v>
      </c>
      <c r="K22" s="45">
        <f t="shared" si="3"/>
        <v>17</v>
      </c>
      <c r="L22" s="45">
        <f t="shared" si="3"/>
        <v>116</v>
      </c>
      <c r="M22" s="45">
        <f t="shared" si="3"/>
        <v>74</v>
      </c>
      <c r="N22" s="45">
        <f t="shared" si="3"/>
        <v>150</v>
      </c>
      <c r="O22" s="45">
        <f t="shared" si="3"/>
        <v>25</v>
      </c>
      <c r="P22" s="46" t="s">
        <v>47</v>
      </c>
    </row>
    <row r="23" spans="1:16" ht="12">
      <c r="A23" s="37" t="s">
        <v>48</v>
      </c>
      <c r="B23" s="38">
        <f>INT('78'!B23)</f>
        <v>3579</v>
      </c>
      <c r="C23" s="39">
        <f>INT('78'!C23)</f>
        <v>3474</v>
      </c>
      <c r="D23" s="39">
        <f>INT('78'!D23)</f>
        <v>1730</v>
      </c>
      <c r="E23" s="39">
        <f>INT('78'!E23)</f>
        <v>1714</v>
      </c>
      <c r="F23" s="39">
        <f>INT('78'!F23)</f>
        <v>16</v>
      </c>
      <c r="G23" s="39">
        <f>INT('78'!G23)</f>
        <v>1560</v>
      </c>
      <c r="H23" s="39">
        <f>INT('78'!H23)</f>
        <v>111</v>
      </c>
      <c r="I23" s="39">
        <f>INT('78'!I23)</f>
        <v>1448</v>
      </c>
      <c r="J23" s="39">
        <f>INT('78'!J23)</f>
        <v>173</v>
      </c>
      <c r="K23" s="39">
        <f>INT('78'!K23)</f>
        <v>9</v>
      </c>
      <c r="L23" s="39">
        <f>INT('78'!L23)</f>
        <v>55</v>
      </c>
      <c r="M23" s="39">
        <f>INT('78'!M23)</f>
        <v>49</v>
      </c>
      <c r="N23" s="39">
        <f>INT('78'!N23)</f>
        <v>98</v>
      </c>
      <c r="O23" s="39">
        <f>INT('78'!O23)</f>
        <v>16</v>
      </c>
      <c r="P23" s="40" t="s">
        <v>49</v>
      </c>
    </row>
    <row r="24" spans="1:16" ht="12">
      <c r="A24" s="37" t="s">
        <v>50</v>
      </c>
      <c r="B24" s="38">
        <f>INT('78'!B24)</f>
        <v>2436</v>
      </c>
      <c r="C24" s="39">
        <f>INT('78'!C24)</f>
        <v>2377</v>
      </c>
      <c r="D24" s="39">
        <v>554.69</v>
      </c>
      <c r="E24" s="39">
        <v>460.1</v>
      </c>
      <c r="F24" s="39">
        <v>94.59</v>
      </c>
      <c r="G24" s="34">
        <v>1645.34</v>
      </c>
      <c r="H24" s="34">
        <v>147.24</v>
      </c>
      <c r="I24" s="34">
        <v>1498.1</v>
      </c>
      <c r="J24" s="34">
        <v>176.55</v>
      </c>
      <c r="K24" s="39">
        <f>INT('78'!K24)</f>
        <v>1</v>
      </c>
      <c r="L24" s="39">
        <f>INT('78'!L24)</f>
        <v>45</v>
      </c>
      <c r="M24" s="39">
        <f>INT('78'!M24)</f>
        <v>12</v>
      </c>
      <c r="N24" s="39">
        <f>INT('78'!N24)</f>
        <v>31</v>
      </c>
      <c r="O24" s="39">
        <f>INT('78'!O24)</f>
        <v>4</v>
      </c>
      <c r="P24" s="40" t="s">
        <v>51</v>
      </c>
    </row>
    <row r="25" spans="1:16" ht="12">
      <c r="A25" s="37" t="s">
        <v>52</v>
      </c>
      <c r="B25" s="38">
        <f>INT('78'!B25)</f>
        <v>2235</v>
      </c>
      <c r="C25" s="39">
        <f>INT('78'!C25)</f>
        <v>2205</v>
      </c>
      <c r="D25" s="39">
        <v>687.38</v>
      </c>
      <c r="E25" s="39">
        <v>539.39</v>
      </c>
      <c r="F25" s="42">
        <v>147.99</v>
      </c>
      <c r="G25" s="34">
        <v>1468.58</v>
      </c>
      <c r="H25" s="34">
        <v>90.66</v>
      </c>
      <c r="I25" s="34">
        <v>1377.92</v>
      </c>
      <c r="J25" s="34">
        <v>42.28</v>
      </c>
      <c r="K25" s="39">
        <f>INT('78'!K25)</f>
        <v>7</v>
      </c>
      <c r="L25" s="39">
        <f>INT('78'!L25)</f>
        <v>16</v>
      </c>
      <c r="M25" s="39">
        <f>INT('78'!M25)</f>
        <v>13</v>
      </c>
      <c r="N25" s="39">
        <f>INT('78'!N25)</f>
        <v>21</v>
      </c>
      <c r="O25" s="39">
        <f>INT('78'!O25)</f>
        <v>5</v>
      </c>
      <c r="P25" s="40" t="s">
        <v>53</v>
      </c>
    </row>
    <row r="26" spans="1:16" ht="12">
      <c r="A26" s="44" t="s">
        <v>54</v>
      </c>
      <c r="B26" s="45">
        <f aca="true" t="shared" si="4" ref="B26:O26">SUM(B27:B31)</f>
        <v>19794.379999999997</v>
      </c>
      <c r="C26" s="45">
        <f t="shared" si="4"/>
        <v>19242.56</v>
      </c>
      <c r="D26" s="45">
        <f t="shared" si="4"/>
        <v>7475.469999999999</v>
      </c>
      <c r="E26" s="45">
        <f t="shared" si="4"/>
        <v>7094</v>
      </c>
      <c r="F26" s="45">
        <f t="shared" si="4"/>
        <v>381.47</v>
      </c>
      <c r="G26" s="45">
        <f t="shared" si="4"/>
        <v>9810.51</v>
      </c>
      <c r="H26" s="45">
        <f t="shared" si="4"/>
        <v>559.9</v>
      </c>
      <c r="I26" s="45">
        <f t="shared" si="4"/>
        <v>9250.61</v>
      </c>
      <c r="J26" s="45">
        <f t="shared" si="4"/>
        <v>1935.06</v>
      </c>
      <c r="K26" s="45">
        <f t="shared" si="4"/>
        <v>21.52</v>
      </c>
      <c r="L26" s="45">
        <f t="shared" si="4"/>
        <v>393.68</v>
      </c>
      <c r="M26" s="45">
        <f t="shared" si="4"/>
        <v>158.14</v>
      </c>
      <c r="N26" s="45">
        <f>SUM(N27:N31)-1</f>
        <v>235</v>
      </c>
      <c r="O26" s="45">
        <f t="shared" si="4"/>
        <v>42</v>
      </c>
      <c r="P26" s="46" t="s">
        <v>55</v>
      </c>
    </row>
    <row r="27" spans="1:16" ht="12">
      <c r="A27" s="37" t="s">
        <v>56</v>
      </c>
      <c r="B27" s="38">
        <v>4579.99</v>
      </c>
      <c r="C27" s="39">
        <v>4506.17</v>
      </c>
      <c r="D27" s="39">
        <v>1580.01</v>
      </c>
      <c r="E27" s="39">
        <v>1436.03</v>
      </c>
      <c r="F27" s="48">
        <v>143.98</v>
      </c>
      <c r="G27" s="34">
        <v>2520.64</v>
      </c>
      <c r="H27" s="34">
        <v>199.33</v>
      </c>
      <c r="I27" s="34">
        <v>2321.31</v>
      </c>
      <c r="J27" s="34">
        <v>395.68</v>
      </c>
      <c r="K27" s="34">
        <v>9.84</v>
      </c>
      <c r="L27" s="34">
        <v>33.81</v>
      </c>
      <c r="M27" s="34">
        <v>40.01</v>
      </c>
      <c r="N27" s="34">
        <v>49</v>
      </c>
      <c r="O27" s="34">
        <v>11</v>
      </c>
      <c r="P27" s="40" t="s">
        <v>57</v>
      </c>
    </row>
    <row r="28" spans="1:16" ht="12">
      <c r="A28" s="37" t="s">
        <v>58</v>
      </c>
      <c r="B28" s="38">
        <v>254.03</v>
      </c>
      <c r="C28" s="39">
        <v>253.88</v>
      </c>
      <c r="D28" s="39">
        <v>219.06</v>
      </c>
      <c r="E28" s="39">
        <v>19.56</v>
      </c>
      <c r="F28" s="39">
        <v>199.5</v>
      </c>
      <c r="G28" s="34">
        <v>33.66</v>
      </c>
      <c r="H28" s="34">
        <v>1.15</v>
      </c>
      <c r="I28" s="34">
        <v>32.51</v>
      </c>
      <c r="J28" s="34">
        <v>1.16</v>
      </c>
      <c r="K28" s="34">
        <v>0</v>
      </c>
      <c r="L28" s="34">
        <v>0.15</v>
      </c>
      <c r="M28" s="34">
        <v>0</v>
      </c>
      <c r="N28" s="34">
        <v>0</v>
      </c>
      <c r="O28" s="34">
        <v>0</v>
      </c>
      <c r="P28" s="40" t="s">
        <v>59</v>
      </c>
    </row>
    <row r="29" spans="1:16" ht="12">
      <c r="A29" s="37" t="s">
        <v>60</v>
      </c>
      <c r="B29" s="38">
        <v>6817.19</v>
      </c>
      <c r="C29" s="39">
        <v>6676.97</v>
      </c>
      <c r="D29" s="39">
        <v>2138.74</v>
      </c>
      <c r="E29" s="39">
        <v>2127.79</v>
      </c>
      <c r="F29" s="39">
        <v>10.95</v>
      </c>
      <c r="G29" s="34">
        <v>3607.94</v>
      </c>
      <c r="H29" s="34">
        <v>166.92</v>
      </c>
      <c r="I29" s="34">
        <v>3441.02</v>
      </c>
      <c r="J29" s="34">
        <v>928.1</v>
      </c>
      <c r="K29" s="34">
        <v>2.19</v>
      </c>
      <c r="L29" s="34">
        <v>110.94</v>
      </c>
      <c r="M29" s="34">
        <v>29.28</v>
      </c>
      <c r="N29" s="34">
        <v>93</v>
      </c>
      <c r="O29" s="34">
        <v>9</v>
      </c>
      <c r="P29" s="40" t="s">
        <v>61</v>
      </c>
    </row>
    <row r="30" spans="1:16" ht="12">
      <c r="A30" s="37" t="s">
        <v>62</v>
      </c>
      <c r="B30" s="38">
        <v>2592.44</v>
      </c>
      <c r="C30" s="39">
        <v>2467.19</v>
      </c>
      <c r="D30" s="39">
        <v>939.24</v>
      </c>
      <c r="E30" s="39">
        <v>927.89</v>
      </c>
      <c r="F30" s="39">
        <v>11.35</v>
      </c>
      <c r="G30" s="34">
        <v>1297.41</v>
      </c>
      <c r="H30" s="34">
        <v>21.58</v>
      </c>
      <c r="I30" s="34">
        <v>1275.83</v>
      </c>
      <c r="J30" s="34">
        <v>224.48</v>
      </c>
      <c r="K30" s="34">
        <v>6.06</v>
      </c>
      <c r="L30" s="34">
        <v>114.52</v>
      </c>
      <c r="M30" s="34">
        <v>10.73</v>
      </c>
      <c r="N30" s="34">
        <v>34</v>
      </c>
      <c r="O30" s="34">
        <v>4</v>
      </c>
      <c r="P30" s="40" t="s">
        <v>63</v>
      </c>
    </row>
    <row r="31" spans="1:16" ht="12">
      <c r="A31" s="37" t="s">
        <v>64</v>
      </c>
      <c r="B31" s="38">
        <v>5550.73</v>
      </c>
      <c r="C31" s="39">
        <v>5338.35</v>
      </c>
      <c r="D31" s="39">
        <v>2598.42</v>
      </c>
      <c r="E31" s="39">
        <v>2582.73</v>
      </c>
      <c r="F31" s="39">
        <v>15.69</v>
      </c>
      <c r="G31" s="34">
        <v>2350.86</v>
      </c>
      <c r="H31" s="34">
        <v>170.92</v>
      </c>
      <c r="I31" s="34">
        <v>2179.94</v>
      </c>
      <c r="J31" s="34">
        <v>385.64</v>
      </c>
      <c r="K31" s="34">
        <v>3.43</v>
      </c>
      <c r="L31" s="3">
        <v>134.26</v>
      </c>
      <c r="M31" s="34">
        <v>78.12</v>
      </c>
      <c r="N31" s="34">
        <v>60</v>
      </c>
      <c r="O31" s="34">
        <v>18</v>
      </c>
      <c r="P31" s="40" t="s">
        <v>65</v>
      </c>
    </row>
    <row r="32" spans="1:16" ht="12">
      <c r="A32" s="49" t="s">
        <v>66</v>
      </c>
      <c r="B32" s="50">
        <f aca="true" t="shared" si="5" ref="B32:O32">SUM(B33:B34)</f>
        <v>12557.77</v>
      </c>
      <c r="C32" s="45">
        <f t="shared" si="5"/>
        <v>12015.17</v>
      </c>
      <c r="D32" s="45">
        <f t="shared" si="5"/>
        <v>5517.66</v>
      </c>
      <c r="E32" s="45">
        <f t="shared" si="5"/>
        <v>5424.25</v>
      </c>
      <c r="F32" s="45">
        <f t="shared" si="5"/>
        <v>93.41000000000001</v>
      </c>
      <c r="G32" s="45">
        <f t="shared" si="5"/>
        <v>5187.03</v>
      </c>
      <c r="H32" s="45">
        <f t="shared" si="5"/>
        <v>239.60999999999999</v>
      </c>
      <c r="I32" s="45">
        <f t="shared" si="5"/>
        <v>4947.42</v>
      </c>
      <c r="J32" s="45">
        <f t="shared" si="5"/>
        <v>1262.74</v>
      </c>
      <c r="K32" s="45">
        <f t="shared" si="5"/>
        <v>47.739999999999995</v>
      </c>
      <c r="L32" s="45">
        <f t="shared" si="5"/>
        <v>433.44</v>
      </c>
      <c r="M32" s="45">
        <f t="shared" si="5"/>
        <v>109.16</v>
      </c>
      <c r="N32" s="45">
        <f t="shared" si="5"/>
        <v>265</v>
      </c>
      <c r="O32" s="45">
        <f t="shared" si="5"/>
        <v>24</v>
      </c>
      <c r="P32" s="46" t="s">
        <v>67</v>
      </c>
    </row>
    <row r="33" spans="1:16" ht="12">
      <c r="A33" s="37" t="s">
        <v>68</v>
      </c>
      <c r="B33" s="38">
        <v>2921.4</v>
      </c>
      <c r="C33" s="39">
        <v>2570.41</v>
      </c>
      <c r="D33" s="39">
        <v>708.02</v>
      </c>
      <c r="E33" s="39">
        <v>695.15</v>
      </c>
      <c r="F33" s="39">
        <v>12.87</v>
      </c>
      <c r="G33" s="34">
        <v>1403.84</v>
      </c>
      <c r="H33" s="34">
        <v>35.22</v>
      </c>
      <c r="I33" s="34">
        <v>1368.62</v>
      </c>
      <c r="J33" s="34">
        <v>446.86</v>
      </c>
      <c r="K33" s="34">
        <v>11.69</v>
      </c>
      <c r="L33" s="34">
        <v>322.99</v>
      </c>
      <c r="M33" s="34">
        <v>28</v>
      </c>
      <c r="N33" s="34">
        <v>9</v>
      </c>
      <c r="O33" s="34">
        <v>3</v>
      </c>
      <c r="P33" s="40" t="s">
        <v>69</v>
      </c>
    </row>
    <row r="34" spans="1:16" ht="12">
      <c r="A34" s="37" t="s">
        <v>70</v>
      </c>
      <c r="B34" s="38">
        <v>9636.37</v>
      </c>
      <c r="C34" s="39">
        <v>9444.76</v>
      </c>
      <c r="D34" s="39">
        <v>4809.64</v>
      </c>
      <c r="E34" s="39">
        <v>4729.1</v>
      </c>
      <c r="F34" s="39">
        <v>80.54</v>
      </c>
      <c r="G34" s="34">
        <v>3783.19</v>
      </c>
      <c r="H34" s="34">
        <v>204.39</v>
      </c>
      <c r="I34" s="34">
        <v>3578.8</v>
      </c>
      <c r="J34" s="51">
        <v>815.88</v>
      </c>
      <c r="K34" s="34">
        <v>36.05</v>
      </c>
      <c r="L34" s="3">
        <v>110.45</v>
      </c>
      <c r="M34" s="34">
        <v>81.16</v>
      </c>
      <c r="N34" s="34">
        <v>256</v>
      </c>
      <c r="O34" s="34">
        <v>21</v>
      </c>
      <c r="P34" s="40" t="s">
        <v>71</v>
      </c>
    </row>
    <row r="35" spans="1:16" ht="12">
      <c r="A35" s="44" t="s">
        <v>72</v>
      </c>
      <c r="B35" s="45">
        <f aca="true" t="shared" si="6" ref="B35:O35">SUM(B36:B39)</f>
        <v>26432.07</v>
      </c>
      <c r="C35" s="45">
        <f t="shared" si="6"/>
        <v>22067</v>
      </c>
      <c r="D35" s="45">
        <f t="shared" si="6"/>
        <v>13244</v>
      </c>
      <c r="E35" s="45">
        <f t="shared" si="6"/>
        <v>12859</v>
      </c>
      <c r="F35" s="45">
        <f t="shared" si="6"/>
        <v>385</v>
      </c>
      <c r="G35" s="45">
        <f t="shared" si="6"/>
        <v>8823</v>
      </c>
      <c r="H35" s="45">
        <f t="shared" si="6"/>
        <v>954.26</v>
      </c>
      <c r="I35" s="45">
        <f t="shared" si="6"/>
        <v>7869</v>
      </c>
      <c r="J35" s="45">
        <f t="shared" si="6"/>
        <v>1430</v>
      </c>
      <c r="K35" s="45">
        <f t="shared" si="6"/>
        <v>96.72</v>
      </c>
      <c r="L35" s="45">
        <f t="shared" si="6"/>
        <v>2585.46</v>
      </c>
      <c r="M35" s="45">
        <f t="shared" si="6"/>
        <v>280.64</v>
      </c>
      <c r="N35" s="45">
        <f t="shared" si="6"/>
        <v>582</v>
      </c>
      <c r="O35" s="45">
        <f t="shared" si="6"/>
        <v>66</v>
      </c>
      <c r="P35" s="46" t="s">
        <v>73</v>
      </c>
    </row>
    <row r="36" spans="1:16" ht="12">
      <c r="A36" s="37" t="s">
        <v>74</v>
      </c>
      <c r="B36" s="38">
        <v>6800.07</v>
      </c>
      <c r="C36" s="39">
        <v>6082</v>
      </c>
      <c r="D36" s="39">
        <v>3337</v>
      </c>
      <c r="E36" s="39">
        <v>3051</v>
      </c>
      <c r="F36" s="39">
        <v>286</v>
      </c>
      <c r="G36" s="34">
        <v>2745</v>
      </c>
      <c r="H36" s="34">
        <v>234.26</v>
      </c>
      <c r="I36" s="34">
        <v>2511</v>
      </c>
      <c r="J36" s="34">
        <v>280</v>
      </c>
      <c r="K36" s="34">
        <v>63</v>
      </c>
      <c r="L36" s="34">
        <v>318</v>
      </c>
      <c r="M36" s="34">
        <v>83</v>
      </c>
      <c r="N36" s="34">
        <v>69</v>
      </c>
      <c r="O36" s="34">
        <v>15</v>
      </c>
      <c r="P36" s="40" t="s">
        <v>75</v>
      </c>
    </row>
    <row r="37" spans="1:16" ht="12">
      <c r="A37" s="37" t="s">
        <v>76</v>
      </c>
      <c r="B37" s="38">
        <v>2583</v>
      </c>
      <c r="C37" s="39">
        <v>1817</v>
      </c>
      <c r="D37" s="39">
        <v>584</v>
      </c>
      <c r="E37" s="39">
        <v>565</v>
      </c>
      <c r="F37" s="39">
        <v>19</v>
      </c>
      <c r="G37" s="34">
        <v>1233</v>
      </c>
      <c r="H37" s="34">
        <v>57</v>
      </c>
      <c r="I37" s="34">
        <v>1176</v>
      </c>
      <c r="J37" s="34">
        <v>548</v>
      </c>
      <c r="K37" s="34">
        <v>2.72</v>
      </c>
      <c r="L37" s="34">
        <v>193</v>
      </c>
      <c r="M37" s="34">
        <v>21.64</v>
      </c>
      <c r="N37" s="34">
        <v>5</v>
      </c>
      <c r="O37" s="34">
        <v>2</v>
      </c>
      <c r="P37" s="40" t="s">
        <v>77</v>
      </c>
    </row>
    <row r="38" spans="1:16" ht="12">
      <c r="A38" s="37" t="s">
        <v>78</v>
      </c>
      <c r="B38" s="38">
        <v>9234</v>
      </c>
      <c r="C38" s="39">
        <v>8202</v>
      </c>
      <c r="D38" s="39">
        <v>4987</v>
      </c>
      <c r="E38" s="39">
        <v>4939</v>
      </c>
      <c r="F38" s="39">
        <v>48</v>
      </c>
      <c r="G38" s="34">
        <v>3215</v>
      </c>
      <c r="H38" s="34">
        <v>413</v>
      </c>
      <c r="I38" s="34">
        <v>2802</v>
      </c>
      <c r="J38" s="34">
        <v>346</v>
      </c>
      <c r="K38" s="34">
        <v>18</v>
      </c>
      <c r="L38" s="34">
        <v>605.46</v>
      </c>
      <c r="M38" s="34">
        <v>63</v>
      </c>
      <c r="N38" s="34">
        <v>232</v>
      </c>
      <c r="O38" s="34">
        <v>29</v>
      </c>
      <c r="P38" s="40" t="s">
        <v>79</v>
      </c>
    </row>
    <row r="39" spans="1:16" ht="12">
      <c r="A39" s="37" t="s">
        <v>80</v>
      </c>
      <c r="B39" s="38">
        <v>7815</v>
      </c>
      <c r="C39" s="39">
        <v>5966</v>
      </c>
      <c r="D39" s="39">
        <v>4336</v>
      </c>
      <c r="E39" s="39">
        <v>4304</v>
      </c>
      <c r="F39" s="39">
        <v>32</v>
      </c>
      <c r="G39" s="34">
        <v>1630</v>
      </c>
      <c r="H39" s="34">
        <v>250</v>
      </c>
      <c r="I39" s="34">
        <v>1380</v>
      </c>
      <c r="J39" s="51">
        <v>256</v>
      </c>
      <c r="K39" s="34">
        <v>13</v>
      </c>
      <c r="L39" s="34">
        <v>1469</v>
      </c>
      <c r="M39" s="34">
        <v>113</v>
      </c>
      <c r="N39" s="34">
        <v>276</v>
      </c>
      <c r="O39" s="34">
        <v>20</v>
      </c>
      <c r="P39" s="40" t="s">
        <v>81</v>
      </c>
    </row>
    <row r="40" spans="1:16" ht="12">
      <c r="A40" s="44" t="s">
        <v>82</v>
      </c>
      <c r="B40" s="45">
        <f aca="true" t="shared" si="7" ref="B40:O40">B41</f>
        <v>3121</v>
      </c>
      <c r="C40" s="45">
        <f t="shared" si="7"/>
        <v>3009</v>
      </c>
      <c r="D40" s="45">
        <f t="shared" si="7"/>
        <v>913</v>
      </c>
      <c r="E40" s="45">
        <f t="shared" si="7"/>
        <v>908</v>
      </c>
      <c r="F40" s="45">
        <f t="shared" si="7"/>
        <v>5</v>
      </c>
      <c r="G40" s="45">
        <f t="shared" si="7"/>
        <v>2096</v>
      </c>
      <c r="H40" s="45">
        <f t="shared" si="7"/>
        <v>33</v>
      </c>
      <c r="I40" s="45">
        <f t="shared" si="7"/>
        <v>2063</v>
      </c>
      <c r="J40" s="45">
        <f t="shared" si="7"/>
        <v>50</v>
      </c>
      <c r="K40" s="45">
        <f t="shared" si="7"/>
        <v>0</v>
      </c>
      <c r="L40" s="45">
        <f t="shared" si="7"/>
        <v>46</v>
      </c>
      <c r="M40" s="45">
        <f t="shared" si="7"/>
        <v>16</v>
      </c>
      <c r="N40" s="45">
        <f t="shared" si="7"/>
        <v>18</v>
      </c>
      <c r="O40" s="45">
        <f t="shared" si="7"/>
        <v>2</v>
      </c>
      <c r="P40" s="46" t="s">
        <v>83</v>
      </c>
    </row>
    <row r="41" spans="1:16" ht="12">
      <c r="A41" s="37" t="s">
        <v>84</v>
      </c>
      <c r="B41" s="38">
        <v>3121</v>
      </c>
      <c r="C41" s="39">
        <v>3009</v>
      </c>
      <c r="D41" s="39">
        <v>913</v>
      </c>
      <c r="E41" s="39">
        <v>908</v>
      </c>
      <c r="F41" s="39">
        <v>5</v>
      </c>
      <c r="G41" s="34">
        <v>2096</v>
      </c>
      <c r="H41" s="34">
        <v>33</v>
      </c>
      <c r="I41" s="34">
        <v>2063</v>
      </c>
      <c r="J41" s="34">
        <v>50</v>
      </c>
      <c r="K41" s="34">
        <v>0</v>
      </c>
      <c r="L41" s="34">
        <v>46</v>
      </c>
      <c r="M41" s="34">
        <v>16</v>
      </c>
      <c r="N41" s="34">
        <v>18</v>
      </c>
      <c r="O41" s="34">
        <v>2</v>
      </c>
      <c r="P41" s="40" t="s">
        <v>85</v>
      </c>
    </row>
    <row r="42" spans="1:16" ht="12">
      <c r="A42" s="44" t="s">
        <v>86</v>
      </c>
      <c r="B42" s="52">
        <f aca="true" t="shared" si="8" ref="B42:O42">SUM(B43:B50)</f>
        <v>53750.09</v>
      </c>
      <c r="C42" s="52">
        <f t="shared" si="8"/>
        <v>53002.27</v>
      </c>
      <c r="D42" s="52">
        <f t="shared" si="8"/>
        <v>29088.170000000002</v>
      </c>
      <c r="E42" s="52">
        <f t="shared" si="8"/>
        <v>28806.94</v>
      </c>
      <c r="F42" s="52">
        <f t="shared" si="8"/>
        <v>281.23</v>
      </c>
      <c r="G42" s="52">
        <f t="shared" si="8"/>
        <v>23474.23</v>
      </c>
      <c r="H42" s="52">
        <f t="shared" si="8"/>
        <v>1063.7999999999997</v>
      </c>
      <c r="I42" s="52">
        <f t="shared" si="8"/>
        <v>22410.43</v>
      </c>
      <c r="J42" s="52">
        <f t="shared" si="8"/>
        <v>134.022</v>
      </c>
      <c r="K42" s="52">
        <f t="shared" si="8"/>
        <v>305.84999999999997</v>
      </c>
      <c r="L42" s="52">
        <f t="shared" si="8"/>
        <v>284.47999999999996</v>
      </c>
      <c r="M42" s="52">
        <f t="shared" si="8"/>
        <v>463.34000000000003</v>
      </c>
      <c r="N42" s="52">
        <f t="shared" si="8"/>
        <v>1058</v>
      </c>
      <c r="O42" s="52">
        <f t="shared" si="8"/>
        <v>160.4</v>
      </c>
      <c r="P42" s="46" t="s">
        <v>87</v>
      </c>
    </row>
    <row r="43" spans="1:16" ht="12">
      <c r="A43" s="37" t="s">
        <v>88</v>
      </c>
      <c r="B43" s="35">
        <v>1238.21</v>
      </c>
      <c r="C43" s="34">
        <v>1227.79</v>
      </c>
      <c r="D43" s="34">
        <v>268.38</v>
      </c>
      <c r="E43" s="34">
        <v>268.38</v>
      </c>
      <c r="F43" s="34">
        <v>0</v>
      </c>
      <c r="G43" s="34">
        <v>958.12</v>
      </c>
      <c r="H43" s="34">
        <v>14.43</v>
      </c>
      <c r="I43" s="34">
        <v>943.69</v>
      </c>
      <c r="J43" s="34">
        <v>1.29</v>
      </c>
      <c r="K43" s="34">
        <v>0</v>
      </c>
      <c r="L43" s="34">
        <v>5.4</v>
      </c>
      <c r="M43" s="34">
        <v>5.02</v>
      </c>
      <c r="N43" s="34">
        <v>8</v>
      </c>
      <c r="O43" s="34">
        <v>0</v>
      </c>
      <c r="P43" s="40" t="s">
        <v>89</v>
      </c>
    </row>
    <row r="44" spans="1:16" ht="12">
      <c r="A44" s="37" t="s">
        <v>90</v>
      </c>
      <c r="B44" s="35">
        <v>7066.42</v>
      </c>
      <c r="C44" s="34">
        <v>6925.86</v>
      </c>
      <c r="D44" s="34">
        <v>4177.4</v>
      </c>
      <c r="E44" s="34">
        <v>4169.88</v>
      </c>
      <c r="F44" s="34">
        <v>7.52</v>
      </c>
      <c r="G44" s="34">
        <v>2701.27</v>
      </c>
      <c r="H44" s="34">
        <v>61.79</v>
      </c>
      <c r="I44" s="34">
        <v>2639.48</v>
      </c>
      <c r="J44" s="34">
        <v>21.222</v>
      </c>
      <c r="K44" s="34">
        <v>25.97</v>
      </c>
      <c r="L44" s="34">
        <v>48.27</v>
      </c>
      <c r="M44" s="34">
        <v>92.29</v>
      </c>
      <c r="N44" s="34">
        <v>104</v>
      </c>
      <c r="O44" s="34">
        <v>8</v>
      </c>
      <c r="P44" s="40" t="s">
        <v>91</v>
      </c>
    </row>
    <row r="45" spans="1:16" ht="12">
      <c r="A45" s="37" t="s">
        <v>92</v>
      </c>
      <c r="B45" s="35">
        <v>11194.22</v>
      </c>
      <c r="C45" s="34">
        <v>11075.45</v>
      </c>
      <c r="D45" s="34">
        <v>7077.22</v>
      </c>
      <c r="E45" s="34">
        <v>7054.36</v>
      </c>
      <c r="F45" s="34">
        <v>22.86</v>
      </c>
      <c r="G45" s="34">
        <v>3842.41</v>
      </c>
      <c r="H45" s="34">
        <v>167.08</v>
      </c>
      <c r="I45" s="34">
        <v>3675.33</v>
      </c>
      <c r="J45" s="34">
        <v>28.6</v>
      </c>
      <c r="K45" s="34">
        <v>127.22</v>
      </c>
      <c r="L45" s="34">
        <v>54.9</v>
      </c>
      <c r="M45" s="34">
        <v>63.87</v>
      </c>
      <c r="N45" s="34">
        <v>269</v>
      </c>
      <c r="O45" s="34">
        <v>36</v>
      </c>
      <c r="P45" s="40" t="s">
        <v>93</v>
      </c>
    </row>
    <row r="46" spans="1:16" ht="12">
      <c r="A46" s="37" t="s">
        <v>94</v>
      </c>
      <c r="B46" s="35">
        <v>16275.58</v>
      </c>
      <c r="C46" s="34">
        <v>16102.11</v>
      </c>
      <c r="D46" s="34">
        <v>8790.66</v>
      </c>
      <c r="E46" s="34">
        <v>8564.41</v>
      </c>
      <c r="F46" s="34">
        <v>226.25</v>
      </c>
      <c r="G46" s="34">
        <v>7183.65</v>
      </c>
      <c r="H46" s="34">
        <v>631.78</v>
      </c>
      <c r="I46" s="34">
        <v>6551.87</v>
      </c>
      <c r="J46" s="34">
        <v>42.59</v>
      </c>
      <c r="K46" s="34">
        <v>85.21</v>
      </c>
      <c r="L46" s="34">
        <v>107.66</v>
      </c>
      <c r="M46" s="34">
        <v>65.81</v>
      </c>
      <c r="N46" s="34">
        <v>319</v>
      </c>
      <c r="O46" s="34">
        <v>106</v>
      </c>
      <c r="P46" s="40" t="s">
        <v>95</v>
      </c>
    </row>
    <row r="47" spans="1:16" ht="12">
      <c r="A47" s="37" t="s">
        <v>96</v>
      </c>
      <c r="B47" s="35">
        <v>6573.67</v>
      </c>
      <c r="C47" s="34">
        <v>6530.38</v>
      </c>
      <c r="D47" s="34">
        <v>4667.63</v>
      </c>
      <c r="E47" s="34">
        <v>4662.28</v>
      </c>
      <c r="F47" s="3">
        <v>5.35</v>
      </c>
      <c r="G47" s="34">
        <v>1797.42</v>
      </c>
      <c r="H47" s="34">
        <v>97.32</v>
      </c>
      <c r="I47" s="34">
        <v>1700.1</v>
      </c>
      <c r="J47" s="34">
        <v>10.46</v>
      </c>
      <c r="K47" s="34">
        <v>54.87</v>
      </c>
      <c r="L47" s="34">
        <v>21.92</v>
      </c>
      <c r="M47" s="34">
        <v>21.37</v>
      </c>
      <c r="N47" s="34">
        <v>181</v>
      </c>
      <c r="O47" s="34">
        <v>10</v>
      </c>
      <c r="P47" s="40" t="s">
        <v>97</v>
      </c>
    </row>
    <row r="48" spans="1:16" ht="12">
      <c r="A48" s="37" t="s">
        <v>98</v>
      </c>
      <c r="B48" s="35">
        <v>1422.51</v>
      </c>
      <c r="C48" s="34">
        <v>1409.26</v>
      </c>
      <c r="D48" s="34">
        <v>378.04</v>
      </c>
      <c r="E48" s="34">
        <v>378.04</v>
      </c>
      <c r="F48" s="34">
        <v>0</v>
      </c>
      <c r="G48" s="34">
        <v>1024.64</v>
      </c>
      <c r="H48" s="34">
        <v>5.81</v>
      </c>
      <c r="I48" s="34">
        <v>1018.83</v>
      </c>
      <c r="J48" s="34">
        <v>6.58</v>
      </c>
      <c r="K48" s="34">
        <v>0</v>
      </c>
      <c r="L48" s="34">
        <v>3.03</v>
      </c>
      <c r="M48" s="34">
        <v>10.22</v>
      </c>
      <c r="N48" s="34">
        <v>27</v>
      </c>
      <c r="O48" s="34">
        <v>0</v>
      </c>
      <c r="P48" s="40" t="s">
        <v>99</v>
      </c>
    </row>
    <row r="49" spans="1:16" ht="12">
      <c r="A49" s="37" t="s">
        <v>100</v>
      </c>
      <c r="B49" s="35">
        <v>2240.38</v>
      </c>
      <c r="C49" s="34">
        <v>2155.25</v>
      </c>
      <c r="D49" s="34">
        <v>823.68</v>
      </c>
      <c r="E49" s="34">
        <v>818.02</v>
      </c>
      <c r="F49" s="34">
        <v>5.66</v>
      </c>
      <c r="G49" s="34">
        <v>1321.36</v>
      </c>
      <c r="H49" s="34">
        <v>2.68</v>
      </c>
      <c r="I49" s="34">
        <v>1318.68</v>
      </c>
      <c r="J49" s="34">
        <v>10.21</v>
      </c>
      <c r="K49" s="34">
        <v>0</v>
      </c>
      <c r="L49" s="34">
        <v>7.5</v>
      </c>
      <c r="M49" s="34">
        <v>77.63</v>
      </c>
      <c r="N49" s="34">
        <v>22</v>
      </c>
      <c r="O49" s="34">
        <v>0</v>
      </c>
      <c r="P49" s="40" t="s">
        <v>101</v>
      </c>
    </row>
    <row r="50" spans="1:16" ht="12">
      <c r="A50" s="37" t="s">
        <v>102</v>
      </c>
      <c r="B50" s="35">
        <v>7739.1</v>
      </c>
      <c r="C50" s="34">
        <v>7576.17</v>
      </c>
      <c r="D50" s="34">
        <v>2905.16</v>
      </c>
      <c r="E50" s="34">
        <v>2891.57</v>
      </c>
      <c r="F50" s="34">
        <v>13.59</v>
      </c>
      <c r="G50" s="34">
        <v>4645.36</v>
      </c>
      <c r="H50" s="34">
        <v>82.91</v>
      </c>
      <c r="I50" s="34">
        <v>4562.45</v>
      </c>
      <c r="J50" s="34">
        <v>13.07</v>
      </c>
      <c r="K50" s="34">
        <v>12.58</v>
      </c>
      <c r="L50" s="34">
        <v>35.8</v>
      </c>
      <c r="M50" s="34">
        <v>127.13</v>
      </c>
      <c r="N50" s="34">
        <v>128</v>
      </c>
      <c r="O50" s="34">
        <v>0.4</v>
      </c>
      <c r="P50" s="40" t="s">
        <v>103</v>
      </c>
    </row>
    <row r="51" spans="1:16" ht="12">
      <c r="A51" s="44" t="s">
        <v>104</v>
      </c>
      <c r="B51" s="52">
        <f aca="true" t="shared" si="9" ref="B51:N51">SUM(B52:B59)</f>
        <v>47072</v>
      </c>
      <c r="C51" s="52">
        <f t="shared" si="9"/>
        <v>43315</v>
      </c>
      <c r="D51" s="52">
        <f t="shared" si="9"/>
        <v>19721</v>
      </c>
      <c r="E51" s="52">
        <f t="shared" si="9"/>
        <v>19605</v>
      </c>
      <c r="F51" s="52">
        <f t="shared" si="9"/>
        <v>116.25</v>
      </c>
      <c r="G51" s="52">
        <f t="shared" si="9"/>
        <v>23594</v>
      </c>
      <c r="H51" s="52">
        <f t="shared" si="9"/>
        <v>1180</v>
      </c>
      <c r="I51" s="52">
        <f t="shared" si="9"/>
        <v>22414</v>
      </c>
      <c r="J51" s="52">
        <f t="shared" si="9"/>
        <v>1410</v>
      </c>
      <c r="K51" s="52">
        <f t="shared" si="9"/>
        <v>34.33</v>
      </c>
      <c r="L51" s="52">
        <f t="shared" si="9"/>
        <v>2009</v>
      </c>
      <c r="M51" s="52">
        <f t="shared" si="9"/>
        <v>304</v>
      </c>
      <c r="N51" s="52">
        <f t="shared" si="9"/>
        <v>644</v>
      </c>
      <c r="O51" s="52">
        <f>SUM(O52:O59)+1</f>
        <v>115</v>
      </c>
      <c r="P51" s="46" t="s">
        <v>105</v>
      </c>
    </row>
    <row r="52" spans="1:16" ht="12">
      <c r="A52" s="37" t="s">
        <v>106</v>
      </c>
      <c r="B52" s="35">
        <v>9508</v>
      </c>
      <c r="C52" s="34">
        <v>8632</v>
      </c>
      <c r="D52" s="34">
        <v>3910</v>
      </c>
      <c r="E52" s="34">
        <v>3883</v>
      </c>
      <c r="F52" s="34">
        <v>27</v>
      </c>
      <c r="G52" s="34">
        <v>4722</v>
      </c>
      <c r="H52" s="34">
        <v>195</v>
      </c>
      <c r="I52" s="34">
        <v>4527</v>
      </c>
      <c r="J52" s="34">
        <v>299</v>
      </c>
      <c r="K52" s="34">
        <v>14</v>
      </c>
      <c r="L52" s="34">
        <v>514</v>
      </c>
      <c r="M52" s="34">
        <v>49</v>
      </c>
      <c r="N52" s="3">
        <v>164</v>
      </c>
      <c r="O52" s="34">
        <v>6</v>
      </c>
      <c r="P52" s="40" t="s">
        <v>107</v>
      </c>
    </row>
    <row r="53" spans="1:16" ht="12">
      <c r="A53" s="37" t="s">
        <v>108</v>
      </c>
      <c r="B53" s="35">
        <v>10600</v>
      </c>
      <c r="C53" s="34">
        <v>9814</v>
      </c>
      <c r="D53" s="34">
        <v>4735</v>
      </c>
      <c r="E53" s="34">
        <v>4717</v>
      </c>
      <c r="F53" s="34">
        <v>18</v>
      </c>
      <c r="G53" s="34">
        <v>5079</v>
      </c>
      <c r="H53" s="34">
        <v>352</v>
      </c>
      <c r="I53" s="34">
        <v>4727</v>
      </c>
      <c r="J53" s="34">
        <v>242</v>
      </c>
      <c r="K53" s="34">
        <v>10</v>
      </c>
      <c r="L53" s="34">
        <v>471</v>
      </c>
      <c r="M53" s="34">
        <v>63</v>
      </c>
      <c r="N53" s="34">
        <v>132</v>
      </c>
      <c r="O53" s="34">
        <v>19</v>
      </c>
      <c r="P53" s="40" t="s">
        <v>109</v>
      </c>
    </row>
    <row r="54" spans="1:16" ht="12">
      <c r="A54" s="37" t="s">
        <v>110</v>
      </c>
      <c r="B54" s="35">
        <v>3445</v>
      </c>
      <c r="C54" s="34">
        <v>3263</v>
      </c>
      <c r="D54" s="34">
        <v>1491</v>
      </c>
      <c r="E54" s="39">
        <v>1485</v>
      </c>
      <c r="F54" s="34">
        <v>6</v>
      </c>
      <c r="G54" s="34">
        <v>1772</v>
      </c>
      <c r="H54" s="34">
        <v>125</v>
      </c>
      <c r="I54" s="34">
        <v>1647</v>
      </c>
      <c r="J54" s="34">
        <v>53</v>
      </c>
      <c r="K54" s="34">
        <v>3</v>
      </c>
      <c r="L54" s="34">
        <v>106</v>
      </c>
      <c r="M54" s="34">
        <v>20</v>
      </c>
      <c r="N54" s="34">
        <v>53</v>
      </c>
      <c r="O54" s="34">
        <v>13</v>
      </c>
      <c r="P54" s="40" t="s">
        <v>111</v>
      </c>
    </row>
    <row r="55" spans="1:16" ht="12">
      <c r="A55" s="37" t="s">
        <v>112</v>
      </c>
      <c r="B55" s="35">
        <v>7549</v>
      </c>
      <c r="C55" s="34">
        <v>7049</v>
      </c>
      <c r="D55" s="34">
        <v>3614</v>
      </c>
      <c r="E55" s="34">
        <v>3606</v>
      </c>
      <c r="F55" s="34">
        <v>8</v>
      </c>
      <c r="G55" s="34">
        <v>3435</v>
      </c>
      <c r="H55" s="34">
        <v>98</v>
      </c>
      <c r="I55" s="34">
        <v>3337</v>
      </c>
      <c r="J55" s="34">
        <v>232</v>
      </c>
      <c r="K55" s="34">
        <v>4</v>
      </c>
      <c r="L55" s="34">
        <v>204</v>
      </c>
      <c r="M55" s="34">
        <v>60</v>
      </c>
      <c r="N55" s="34">
        <v>126</v>
      </c>
      <c r="O55" s="34">
        <v>17</v>
      </c>
      <c r="P55" s="40" t="s">
        <v>113</v>
      </c>
    </row>
    <row r="56" spans="1:16" ht="12">
      <c r="A56" s="37" t="s">
        <v>114</v>
      </c>
      <c r="B56" s="35">
        <v>4246</v>
      </c>
      <c r="C56" s="34">
        <v>3930</v>
      </c>
      <c r="D56" s="34">
        <v>1582</v>
      </c>
      <c r="E56" s="34">
        <v>1565</v>
      </c>
      <c r="F56" s="34">
        <v>17</v>
      </c>
      <c r="G56" s="34">
        <v>2348</v>
      </c>
      <c r="H56" s="34">
        <v>163</v>
      </c>
      <c r="I56" s="34">
        <v>2185</v>
      </c>
      <c r="J56" s="34">
        <v>148</v>
      </c>
      <c r="K56" s="34">
        <v>0</v>
      </c>
      <c r="L56" s="34">
        <v>161</v>
      </c>
      <c r="M56" s="34">
        <v>7</v>
      </c>
      <c r="N56" s="34">
        <v>97</v>
      </c>
      <c r="O56" s="34">
        <v>16</v>
      </c>
      <c r="P56" s="40" t="s">
        <v>115</v>
      </c>
    </row>
    <row r="57" spans="1:16" ht="12">
      <c r="A57" s="37" t="s">
        <v>116</v>
      </c>
      <c r="B57" s="35">
        <v>7380</v>
      </c>
      <c r="C57" s="34">
        <v>6691</v>
      </c>
      <c r="D57" s="34">
        <v>3022</v>
      </c>
      <c r="E57" s="34">
        <v>2990</v>
      </c>
      <c r="F57" s="34">
        <v>32</v>
      </c>
      <c r="G57" s="34">
        <v>3669</v>
      </c>
      <c r="H57" s="34">
        <v>172</v>
      </c>
      <c r="I57" s="34">
        <v>3497</v>
      </c>
      <c r="J57" s="34">
        <v>230</v>
      </c>
      <c r="K57" s="34">
        <v>2</v>
      </c>
      <c r="L57" s="34">
        <v>383</v>
      </c>
      <c r="M57" s="34">
        <v>74</v>
      </c>
      <c r="N57" s="34">
        <v>32</v>
      </c>
      <c r="O57" s="34">
        <v>27</v>
      </c>
      <c r="P57" s="40" t="s">
        <v>117</v>
      </c>
    </row>
    <row r="58" spans="1:16" ht="12">
      <c r="A58" s="37" t="s">
        <v>118</v>
      </c>
      <c r="B58" s="35">
        <v>1028</v>
      </c>
      <c r="C58" s="34">
        <v>917</v>
      </c>
      <c r="D58" s="34">
        <v>285</v>
      </c>
      <c r="E58" s="34">
        <v>285</v>
      </c>
      <c r="F58" s="34">
        <v>0</v>
      </c>
      <c r="G58" s="34">
        <v>632</v>
      </c>
      <c r="H58" s="34">
        <v>15</v>
      </c>
      <c r="I58" s="34">
        <v>617</v>
      </c>
      <c r="J58" s="34">
        <v>58</v>
      </c>
      <c r="K58" s="34">
        <v>0</v>
      </c>
      <c r="L58" s="34">
        <v>45</v>
      </c>
      <c r="M58" s="34">
        <v>8</v>
      </c>
      <c r="N58" s="34">
        <v>8</v>
      </c>
      <c r="O58" s="34">
        <v>1</v>
      </c>
      <c r="P58" s="40" t="s">
        <v>119</v>
      </c>
    </row>
    <row r="59" spans="1:16" ht="12">
      <c r="A59" s="37" t="s">
        <v>120</v>
      </c>
      <c r="B59" s="35">
        <v>3316</v>
      </c>
      <c r="C59" s="34">
        <v>3019</v>
      </c>
      <c r="D59" s="34">
        <v>1082</v>
      </c>
      <c r="E59" s="34">
        <v>1074</v>
      </c>
      <c r="F59" s="34">
        <v>8.25</v>
      </c>
      <c r="G59" s="34">
        <v>1937</v>
      </c>
      <c r="H59" s="34">
        <v>60</v>
      </c>
      <c r="I59" s="34">
        <v>1877</v>
      </c>
      <c r="J59" s="34">
        <v>148</v>
      </c>
      <c r="K59" s="34">
        <v>1.33</v>
      </c>
      <c r="L59" s="34">
        <v>125</v>
      </c>
      <c r="M59" s="34">
        <v>23</v>
      </c>
      <c r="N59" s="34">
        <v>32</v>
      </c>
      <c r="O59" s="34">
        <v>15</v>
      </c>
      <c r="P59" s="40" t="s">
        <v>121</v>
      </c>
    </row>
    <row r="60" spans="1:16" ht="12">
      <c r="A60" s="44" t="s">
        <v>122</v>
      </c>
      <c r="B60" s="52">
        <f aca="true" t="shared" si="10" ref="B60:O60">SUM(B61:B63)</f>
        <v>16627</v>
      </c>
      <c r="C60" s="52">
        <f t="shared" si="10"/>
        <v>14662</v>
      </c>
      <c r="D60" s="52">
        <f t="shared" si="10"/>
        <v>8565</v>
      </c>
      <c r="E60" s="52">
        <f t="shared" si="10"/>
        <v>8495</v>
      </c>
      <c r="F60" s="52">
        <f t="shared" si="10"/>
        <v>70</v>
      </c>
      <c r="G60" s="52">
        <f t="shared" si="10"/>
        <v>6097</v>
      </c>
      <c r="H60" s="52">
        <f t="shared" si="10"/>
        <v>371</v>
      </c>
      <c r="I60" s="52">
        <f t="shared" si="10"/>
        <v>5726</v>
      </c>
      <c r="J60" s="52">
        <f t="shared" si="10"/>
        <v>291</v>
      </c>
      <c r="K60" s="52">
        <f t="shared" si="10"/>
        <v>13</v>
      </c>
      <c r="L60" s="52">
        <f t="shared" si="10"/>
        <v>1603</v>
      </c>
      <c r="M60" s="52">
        <f t="shared" si="10"/>
        <v>58</v>
      </c>
      <c r="N60" s="52">
        <f t="shared" si="10"/>
        <v>571</v>
      </c>
      <c r="O60" s="52">
        <f t="shared" si="10"/>
        <v>89</v>
      </c>
      <c r="P60" s="46" t="s">
        <v>123</v>
      </c>
    </row>
    <row r="61" spans="1:16" ht="12">
      <c r="A61" s="37" t="s">
        <v>124</v>
      </c>
      <c r="B61" s="35">
        <v>3103</v>
      </c>
      <c r="C61" s="34">
        <v>2969</v>
      </c>
      <c r="D61" s="34">
        <v>2201</v>
      </c>
      <c r="E61" s="34">
        <v>2201</v>
      </c>
      <c r="F61" s="34">
        <v>0</v>
      </c>
      <c r="G61" s="34">
        <v>768</v>
      </c>
      <c r="H61" s="34">
        <v>50</v>
      </c>
      <c r="I61" s="34">
        <v>718</v>
      </c>
      <c r="J61" s="34">
        <v>68</v>
      </c>
      <c r="K61" s="34">
        <v>9</v>
      </c>
      <c r="L61" s="34">
        <v>55</v>
      </c>
      <c r="M61" s="34">
        <v>2</v>
      </c>
      <c r="N61" s="34">
        <v>89</v>
      </c>
      <c r="O61" s="34">
        <v>13</v>
      </c>
      <c r="P61" s="40" t="s">
        <v>125</v>
      </c>
    </row>
    <row r="62" spans="1:16" ht="12">
      <c r="A62" s="37" t="s">
        <v>126</v>
      </c>
      <c r="B62" s="35">
        <v>7243</v>
      </c>
      <c r="C62" s="34">
        <v>5768</v>
      </c>
      <c r="D62" s="34">
        <v>3309</v>
      </c>
      <c r="E62" s="34">
        <v>3284</v>
      </c>
      <c r="F62" s="34">
        <v>25</v>
      </c>
      <c r="G62" s="34">
        <v>2459</v>
      </c>
      <c r="H62" s="34">
        <v>175</v>
      </c>
      <c r="I62" s="34">
        <v>2284</v>
      </c>
      <c r="J62" s="34">
        <v>130</v>
      </c>
      <c r="K62" s="34">
        <v>2</v>
      </c>
      <c r="L62" s="34">
        <v>1325</v>
      </c>
      <c r="M62" s="34">
        <v>18</v>
      </c>
      <c r="N62" s="34">
        <v>259</v>
      </c>
      <c r="O62" s="34">
        <v>30</v>
      </c>
      <c r="P62" s="40" t="s">
        <v>127</v>
      </c>
    </row>
    <row r="63" spans="1:16" ht="12">
      <c r="A63" s="37" t="s">
        <v>128</v>
      </c>
      <c r="B63" s="35">
        <v>6281</v>
      </c>
      <c r="C63" s="34">
        <v>5925</v>
      </c>
      <c r="D63" s="34">
        <v>3055</v>
      </c>
      <c r="E63" s="34">
        <v>3010</v>
      </c>
      <c r="F63" s="34">
        <v>45</v>
      </c>
      <c r="G63" s="34">
        <v>2870</v>
      </c>
      <c r="H63" s="34">
        <v>146</v>
      </c>
      <c r="I63" s="34">
        <v>2724</v>
      </c>
      <c r="J63" s="51">
        <v>93</v>
      </c>
      <c r="K63" s="34">
        <v>2</v>
      </c>
      <c r="L63" s="3">
        <v>223</v>
      </c>
      <c r="M63" s="34">
        <v>38</v>
      </c>
      <c r="N63" s="34">
        <v>223</v>
      </c>
      <c r="O63" s="34">
        <v>46</v>
      </c>
      <c r="P63" s="40" t="s">
        <v>129</v>
      </c>
    </row>
    <row r="64" spans="1:16" ht="12">
      <c r="A64" s="44" t="s">
        <v>130</v>
      </c>
      <c r="B64" s="52">
        <f aca="true" t="shared" si="11" ref="B64:O64">SUM(B65:B66)</f>
        <v>35123.619999999995</v>
      </c>
      <c r="C64" s="52">
        <f t="shared" si="11"/>
        <v>30039.15</v>
      </c>
      <c r="D64" s="52">
        <f t="shared" si="11"/>
        <v>19921.75</v>
      </c>
      <c r="E64" s="52">
        <f t="shared" si="11"/>
        <v>19434.03</v>
      </c>
      <c r="F64" s="52">
        <f t="shared" si="11"/>
        <v>487.72</v>
      </c>
      <c r="G64" s="52">
        <f t="shared" si="11"/>
        <v>9595.29</v>
      </c>
      <c r="H64" s="52">
        <f t="shared" si="11"/>
        <v>1627.99</v>
      </c>
      <c r="I64" s="52">
        <f t="shared" si="11"/>
        <v>7967.3</v>
      </c>
      <c r="J64" s="52">
        <f t="shared" si="11"/>
        <v>381.432</v>
      </c>
      <c r="K64" s="52">
        <f t="shared" si="11"/>
        <v>140.70999999999998</v>
      </c>
      <c r="L64" s="52">
        <f t="shared" si="11"/>
        <v>4752.51</v>
      </c>
      <c r="M64" s="52">
        <f t="shared" si="11"/>
        <v>331.96</v>
      </c>
      <c r="N64" s="52">
        <f>SUM(N65:N66)-1</f>
        <v>648</v>
      </c>
      <c r="O64" s="52">
        <f t="shared" si="11"/>
        <v>163</v>
      </c>
      <c r="P64" s="46" t="s">
        <v>131</v>
      </c>
    </row>
    <row r="65" spans="1:16" ht="12">
      <c r="A65" s="37" t="s">
        <v>132</v>
      </c>
      <c r="B65" s="35">
        <v>16893.48</v>
      </c>
      <c r="C65" s="34">
        <v>14085.75</v>
      </c>
      <c r="D65" s="34">
        <v>9896.83</v>
      </c>
      <c r="E65" s="34">
        <v>9814.65</v>
      </c>
      <c r="F65" s="34">
        <v>82.18</v>
      </c>
      <c r="G65" s="34">
        <v>3950.66</v>
      </c>
      <c r="H65" s="34">
        <v>940.41</v>
      </c>
      <c r="I65" s="34">
        <v>3010.25</v>
      </c>
      <c r="J65" s="34">
        <v>190.852</v>
      </c>
      <c r="K65" s="34">
        <v>47.44</v>
      </c>
      <c r="L65" s="34">
        <v>2604.22</v>
      </c>
      <c r="M65" s="34">
        <v>203.51</v>
      </c>
      <c r="N65" s="34">
        <v>365</v>
      </c>
      <c r="O65" s="34">
        <v>86</v>
      </c>
      <c r="P65" s="40" t="s">
        <v>133</v>
      </c>
    </row>
    <row r="66" spans="1:16" ht="12">
      <c r="A66" s="37" t="s">
        <v>134</v>
      </c>
      <c r="B66" s="35">
        <v>18230.14</v>
      </c>
      <c r="C66" s="34">
        <v>15953.4</v>
      </c>
      <c r="D66" s="34">
        <v>10024.92</v>
      </c>
      <c r="E66" s="34">
        <v>9619.38</v>
      </c>
      <c r="F66" s="34">
        <v>405.54</v>
      </c>
      <c r="G66" s="34">
        <v>5644.63</v>
      </c>
      <c r="H66" s="34">
        <v>687.58</v>
      </c>
      <c r="I66" s="34">
        <v>4957.05</v>
      </c>
      <c r="J66" s="34">
        <v>190.58</v>
      </c>
      <c r="K66" s="34">
        <v>93.27</v>
      </c>
      <c r="L66" s="34">
        <v>2148.29</v>
      </c>
      <c r="M66" s="34">
        <v>128.45</v>
      </c>
      <c r="N66" s="34">
        <v>284</v>
      </c>
      <c r="O66" s="34">
        <v>77</v>
      </c>
      <c r="P66" s="40" t="s">
        <v>135</v>
      </c>
    </row>
    <row r="67" spans="1:16" ht="12">
      <c r="A67" s="44" t="s">
        <v>136</v>
      </c>
      <c r="B67" s="52">
        <f aca="true" t="shared" si="12" ref="B67:N67">SUM(B68:B72)</f>
        <v>32371.940000000002</v>
      </c>
      <c r="C67" s="52">
        <f t="shared" si="12"/>
        <v>30764.519999999997</v>
      </c>
      <c r="D67" s="52">
        <f t="shared" si="12"/>
        <v>24521.59</v>
      </c>
      <c r="E67" s="52">
        <f t="shared" si="12"/>
        <v>24380.11</v>
      </c>
      <c r="F67" s="52">
        <f t="shared" si="12"/>
        <v>141.48</v>
      </c>
      <c r="G67" s="52">
        <f t="shared" si="12"/>
        <v>5813.9</v>
      </c>
      <c r="H67" s="52">
        <f t="shared" si="12"/>
        <v>485.71000000000004</v>
      </c>
      <c r="I67" s="52">
        <f t="shared" si="12"/>
        <v>5328.1900000000005</v>
      </c>
      <c r="J67" s="52">
        <f t="shared" si="12"/>
        <v>278.29</v>
      </c>
      <c r="K67" s="52">
        <f t="shared" si="12"/>
        <v>150.74</v>
      </c>
      <c r="L67" s="52">
        <f t="shared" si="12"/>
        <v>1458.47</v>
      </c>
      <c r="M67" s="52">
        <f t="shared" si="12"/>
        <v>148.95</v>
      </c>
      <c r="N67" s="52">
        <f t="shared" si="12"/>
        <v>518</v>
      </c>
      <c r="O67" s="52">
        <v>107</v>
      </c>
      <c r="P67" s="46" t="s">
        <v>137</v>
      </c>
    </row>
    <row r="68" spans="1:16" ht="12">
      <c r="A68" s="37" t="s">
        <v>138</v>
      </c>
      <c r="B68" s="35">
        <v>7241.53</v>
      </c>
      <c r="C68" s="34">
        <v>7003.22</v>
      </c>
      <c r="D68" s="34">
        <v>6205.57</v>
      </c>
      <c r="E68" s="34">
        <v>6175.92</v>
      </c>
      <c r="F68" s="34">
        <v>29.65</v>
      </c>
      <c r="G68" s="34">
        <v>745.45</v>
      </c>
      <c r="H68" s="34">
        <v>59.32</v>
      </c>
      <c r="I68" s="34">
        <v>686.13</v>
      </c>
      <c r="J68" s="34">
        <v>29.07</v>
      </c>
      <c r="K68" s="34">
        <v>23.13</v>
      </c>
      <c r="L68" s="34">
        <v>193.31</v>
      </c>
      <c r="M68" s="34">
        <v>45</v>
      </c>
      <c r="N68" s="34">
        <v>84</v>
      </c>
      <c r="O68" s="34">
        <v>20</v>
      </c>
      <c r="P68" s="40" t="s">
        <v>139</v>
      </c>
    </row>
    <row r="69" spans="1:16" ht="12">
      <c r="A69" s="37" t="s">
        <v>140</v>
      </c>
      <c r="B69" s="35">
        <v>6329.87</v>
      </c>
      <c r="C69" s="34">
        <v>6187.82</v>
      </c>
      <c r="D69" s="34">
        <v>5092.42</v>
      </c>
      <c r="E69" s="39">
        <v>5082.33</v>
      </c>
      <c r="F69" s="34">
        <v>10.09</v>
      </c>
      <c r="G69" s="34">
        <v>989.66</v>
      </c>
      <c r="H69" s="34">
        <v>84.57</v>
      </c>
      <c r="I69" s="34">
        <v>905.09</v>
      </c>
      <c r="J69" s="34">
        <v>62.94</v>
      </c>
      <c r="K69" s="34">
        <v>42.8</v>
      </c>
      <c r="L69" s="34">
        <v>123.05</v>
      </c>
      <c r="M69" s="34">
        <v>19</v>
      </c>
      <c r="N69" s="34">
        <v>109</v>
      </c>
      <c r="O69" s="34">
        <v>31</v>
      </c>
      <c r="P69" s="40" t="s">
        <v>141</v>
      </c>
    </row>
    <row r="70" spans="1:16" ht="12">
      <c r="A70" s="37" t="s">
        <v>142</v>
      </c>
      <c r="B70" s="35">
        <v>7231.43</v>
      </c>
      <c r="C70" s="34">
        <v>6829.3</v>
      </c>
      <c r="D70" s="34">
        <v>5842.31</v>
      </c>
      <c r="E70" s="34">
        <v>5832.27</v>
      </c>
      <c r="F70" s="34">
        <v>10.04</v>
      </c>
      <c r="G70" s="34">
        <v>914.33</v>
      </c>
      <c r="H70" s="34">
        <v>79.3</v>
      </c>
      <c r="I70" s="34">
        <v>835.03</v>
      </c>
      <c r="J70" s="34">
        <v>45.09</v>
      </c>
      <c r="K70" s="34">
        <v>27.57</v>
      </c>
      <c r="L70" s="34">
        <v>377.88</v>
      </c>
      <c r="M70" s="34">
        <v>24.25</v>
      </c>
      <c r="N70" s="34">
        <v>112</v>
      </c>
      <c r="O70" s="34">
        <v>43</v>
      </c>
      <c r="P70" s="40" t="s">
        <v>143</v>
      </c>
    </row>
    <row r="71" spans="1:16" ht="12">
      <c r="A71" s="37" t="s">
        <v>144</v>
      </c>
      <c r="B71" s="35">
        <v>3621.12</v>
      </c>
      <c r="C71" s="34">
        <v>3473.33</v>
      </c>
      <c r="D71" s="34">
        <v>2659.04</v>
      </c>
      <c r="E71" s="34">
        <v>2631.21</v>
      </c>
      <c r="F71" s="3">
        <v>27.83</v>
      </c>
      <c r="G71" s="34">
        <v>789.76</v>
      </c>
      <c r="H71" s="34">
        <v>75.25</v>
      </c>
      <c r="I71" s="34">
        <v>714.51</v>
      </c>
      <c r="J71" s="34">
        <v>14.08</v>
      </c>
      <c r="K71" s="34">
        <v>10.45</v>
      </c>
      <c r="L71" s="34">
        <v>140.79</v>
      </c>
      <c r="M71" s="34">
        <v>7</v>
      </c>
      <c r="N71" s="34">
        <v>31</v>
      </c>
      <c r="O71" s="34">
        <v>17</v>
      </c>
      <c r="P71" s="40" t="s">
        <v>145</v>
      </c>
    </row>
    <row r="72" spans="1:16" ht="12">
      <c r="A72" s="37" t="s">
        <v>146</v>
      </c>
      <c r="B72" s="35">
        <v>7947.99</v>
      </c>
      <c r="C72" s="34">
        <v>7270.85</v>
      </c>
      <c r="D72" s="34">
        <v>4722.25</v>
      </c>
      <c r="E72" s="34">
        <v>4658.38</v>
      </c>
      <c r="F72" s="34">
        <v>63.87</v>
      </c>
      <c r="G72" s="34">
        <v>2374.7</v>
      </c>
      <c r="H72" s="34">
        <v>187.27</v>
      </c>
      <c r="I72" s="34">
        <v>2187.43</v>
      </c>
      <c r="J72" s="34">
        <v>127.11</v>
      </c>
      <c r="K72" s="34">
        <v>46.79</v>
      </c>
      <c r="L72" s="34">
        <v>623.44</v>
      </c>
      <c r="M72" s="34">
        <v>53.7</v>
      </c>
      <c r="N72" s="34">
        <v>182</v>
      </c>
      <c r="O72" s="34">
        <v>39</v>
      </c>
      <c r="P72" s="40" t="s">
        <v>147</v>
      </c>
    </row>
    <row r="73" spans="1:16" ht="12">
      <c r="A73" s="44" t="s">
        <v>148</v>
      </c>
      <c r="B73" s="52">
        <f aca="true" t="shared" si="13" ref="B73:N73">SUM(B74:B77)</f>
        <v>35402.47</v>
      </c>
      <c r="C73" s="52">
        <f t="shared" si="13"/>
        <v>34502.48</v>
      </c>
      <c r="D73" s="52">
        <f t="shared" si="13"/>
        <v>19772.66</v>
      </c>
      <c r="E73" s="52">
        <f t="shared" si="13"/>
        <v>19562.920000000002</v>
      </c>
      <c r="F73" s="52">
        <f t="shared" si="13"/>
        <v>209.74</v>
      </c>
      <c r="G73" s="52">
        <f t="shared" si="13"/>
        <v>14114.04</v>
      </c>
      <c r="H73" s="52">
        <f t="shared" si="13"/>
        <v>500.05</v>
      </c>
      <c r="I73" s="52">
        <f t="shared" si="13"/>
        <v>13613.99</v>
      </c>
      <c r="J73" s="52">
        <f t="shared" si="13"/>
        <v>452.913</v>
      </c>
      <c r="K73" s="52">
        <f t="shared" si="13"/>
        <v>162.87</v>
      </c>
      <c r="L73" s="52">
        <f t="shared" si="13"/>
        <v>631.75</v>
      </c>
      <c r="M73" s="52">
        <f t="shared" si="13"/>
        <v>268.24</v>
      </c>
      <c r="N73" s="52">
        <f t="shared" si="13"/>
        <v>622</v>
      </c>
      <c r="O73" s="52">
        <f>SUM(O74:O77)+2</f>
        <v>118</v>
      </c>
      <c r="P73" s="46" t="s">
        <v>149</v>
      </c>
    </row>
    <row r="74" spans="1:16" ht="12">
      <c r="A74" s="37" t="s">
        <v>150</v>
      </c>
      <c r="B74" s="35">
        <v>2822.13</v>
      </c>
      <c r="C74" s="34">
        <v>2731.48</v>
      </c>
      <c r="D74" s="34">
        <v>1354.92</v>
      </c>
      <c r="E74" s="34">
        <v>1275.07</v>
      </c>
      <c r="F74" s="34">
        <v>79.85</v>
      </c>
      <c r="G74" s="34">
        <v>1266.64</v>
      </c>
      <c r="H74" s="34">
        <v>60.98</v>
      </c>
      <c r="I74" s="34">
        <v>1205.66</v>
      </c>
      <c r="J74" s="34">
        <v>91.68</v>
      </c>
      <c r="K74" s="34">
        <v>18.24</v>
      </c>
      <c r="L74" s="34">
        <v>65.57</v>
      </c>
      <c r="M74" s="34">
        <v>25.08</v>
      </c>
      <c r="N74" s="3">
        <v>50</v>
      </c>
      <c r="O74" s="34">
        <v>7</v>
      </c>
      <c r="P74" s="40" t="s">
        <v>151</v>
      </c>
    </row>
    <row r="75" spans="1:16" ht="12">
      <c r="A75" s="37" t="s">
        <v>152</v>
      </c>
      <c r="B75" s="35">
        <v>7452.33</v>
      </c>
      <c r="C75" s="34">
        <v>7244.04</v>
      </c>
      <c r="D75" s="34">
        <v>3891.6</v>
      </c>
      <c r="E75" s="34">
        <v>3871.78</v>
      </c>
      <c r="F75" s="34">
        <v>19.82</v>
      </c>
      <c r="G75" s="34">
        <v>3179.83</v>
      </c>
      <c r="H75" s="34">
        <v>105.36</v>
      </c>
      <c r="I75" s="34">
        <v>3074.47</v>
      </c>
      <c r="J75" s="34">
        <v>136.3</v>
      </c>
      <c r="K75" s="34">
        <v>36.31</v>
      </c>
      <c r="L75" s="34">
        <v>132.23</v>
      </c>
      <c r="M75" s="34">
        <v>76.06</v>
      </c>
      <c r="N75" s="34">
        <v>142</v>
      </c>
      <c r="O75" s="34">
        <v>34</v>
      </c>
      <c r="P75" s="40" t="s">
        <v>153</v>
      </c>
    </row>
    <row r="76" spans="1:16" ht="12">
      <c r="A76" s="37" t="s">
        <v>154</v>
      </c>
      <c r="B76" s="35">
        <v>15729.54</v>
      </c>
      <c r="C76" s="34">
        <v>15304.79</v>
      </c>
      <c r="D76" s="34">
        <v>7915.26</v>
      </c>
      <c r="E76" s="34">
        <v>7832.55</v>
      </c>
      <c r="F76" s="34">
        <v>82.71</v>
      </c>
      <c r="G76" s="34">
        <v>7192.72</v>
      </c>
      <c r="H76" s="34">
        <v>226.84</v>
      </c>
      <c r="I76" s="34">
        <v>6965.88</v>
      </c>
      <c r="J76" s="51">
        <v>142.563</v>
      </c>
      <c r="K76" s="34">
        <v>54.25</v>
      </c>
      <c r="L76" s="3">
        <v>298.24</v>
      </c>
      <c r="M76" s="34">
        <v>126.51</v>
      </c>
      <c r="N76" s="34">
        <v>197</v>
      </c>
      <c r="O76" s="34">
        <v>42</v>
      </c>
      <c r="P76" s="40" t="s">
        <v>155</v>
      </c>
    </row>
    <row r="77" spans="1:16" ht="12">
      <c r="A77" s="37" t="s">
        <v>156</v>
      </c>
      <c r="B77" s="35">
        <v>9398.47</v>
      </c>
      <c r="C77" s="34">
        <v>9222.17</v>
      </c>
      <c r="D77" s="34">
        <v>6610.88</v>
      </c>
      <c r="E77" s="34">
        <v>6583.52</v>
      </c>
      <c r="F77" s="3">
        <v>27.36</v>
      </c>
      <c r="G77" s="34">
        <v>2474.85</v>
      </c>
      <c r="H77" s="34">
        <v>106.87</v>
      </c>
      <c r="I77" s="34">
        <v>2367.98</v>
      </c>
      <c r="J77" s="51">
        <v>82.37</v>
      </c>
      <c r="K77" s="34">
        <v>54.07</v>
      </c>
      <c r="L77" s="3">
        <v>135.71</v>
      </c>
      <c r="M77" s="34">
        <v>40.59</v>
      </c>
      <c r="N77" s="34">
        <v>233</v>
      </c>
      <c r="O77" s="34">
        <v>33</v>
      </c>
      <c r="P77" s="40" t="s">
        <v>157</v>
      </c>
    </row>
    <row r="78" spans="1:16" ht="12">
      <c r="A78" s="44" t="s">
        <v>158</v>
      </c>
      <c r="B78" s="52">
        <f aca="true" t="shared" si="14" ref="B78:O78">SUM(B79:B80)</f>
        <v>17519.760000000002</v>
      </c>
      <c r="C78" s="52">
        <f t="shared" si="14"/>
        <v>16855.9</v>
      </c>
      <c r="D78" s="52">
        <f t="shared" si="14"/>
        <v>7491.32</v>
      </c>
      <c r="E78" s="52">
        <f t="shared" si="14"/>
        <v>7319.79</v>
      </c>
      <c r="F78" s="52">
        <f t="shared" si="14"/>
        <v>171.53</v>
      </c>
      <c r="G78" s="52">
        <f t="shared" si="14"/>
        <v>8549.56</v>
      </c>
      <c r="H78" s="52">
        <f t="shared" si="14"/>
        <v>525.29</v>
      </c>
      <c r="I78" s="52">
        <f t="shared" si="14"/>
        <v>8024.27</v>
      </c>
      <c r="J78" s="52">
        <f t="shared" si="14"/>
        <v>722.79</v>
      </c>
      <c r="K78" s="52">
        <f t="shared" si="14"/>
        <v>92.23</v>
      </c>
      <c r="L78" s="52">
        <f t="shared" si="14"/>
        <v>568.46</v>
      </c>
      <c r="M78" s="52">
        <f t="shared" si="14"/>
        <v>95.4</v>
      </c>
      <c r="N78" s="52">
        <f t="shared" si="14"/>
        <v>166</v>
      </c>
      <c r="O78" s="52">
        <f t="shared" si="14"/>
        <v>47</v>
      </c>
      <c r="P78" s="46" t="s">
        <v>159</v>
      </c>
    </row>
    <row r="79" spans="1:16" ht="12">
      <c r="A79" s="37" t="s">
        <v>160</v>
      </c>
      <c r="B79" s="35">
        <v>8653.2</v>
      </c>
      <c r="C79" s="34">
        <v>8497.57</v>
      </c>
      <c r="D79" s="34">
        <v>3739.78</v>
      </c>
      <c r="E79" s="34">
        <v>3648.29</v>
      </c>
      <c r="F79" s="34">
        <v>91.49</v>
      </c>
      <c r="G79" s="34">
        <v>4514.21</v>
      </c>
      <c r="H79" s="4">
        <v>240.38</v>
      </c>
      <c r="I79" s="4">
        <v>4273.83</v>
      </c>
      <c r="J79" s="4">
        <v>210.27</v>
      </c>
      <c r="K79" s="4">
        <v>33.31</v>
      </c>
      <c r="L79" s="4">
        <v>110.34</v>
      </c>
      <c r="M79" s="4">
        <v>45.29</v>
      </c>
      <c r="N79" s="4">
        <v>81</v>
      </c>
      <c r="O79" s="4">
        <v>19</v>
      </c>
      <c r="P79" s="40" t="s">
        <v>161</v>
      </c>
    </row>
    <row r="80" spans="1:16" ht="12">
      <c r="A80" s="53" t="s">
        <v>162</v>
      </c>
      <c r="B80" s="54">
        <v>8866.56</v>
      </c>
      <c r="C80" s="55">
        <v>8358.33</v>
      </c>
      <c r="D80" s="55">
        <v>3751.54</v>
      </c>
      <c r="E80" s="56">
        <v>3671.5</v>
      </c>
      <c r="F80" s="55">
        <v>80.04</v>
      </c>
      <c r="G80" s="55">
        <v>4035.35</v>
      </c>
      <c r="H80" s="55">
        <v>284.91</v>
      </c>
      <c r="I80" s="55">
        <v>3750.44</v>
      </c>
      <c r="J80" s="55">
        <v>512.52</v>
      </c>
      <c r="K80" s="55">
        <v>58.92</v>
      </c>
      <c r="L80" s="55">
        <v>458.12</v>
      </c>
      <c r="M80" s="55">
        <v>50.11</v>
      </c>
      <c r="N80" s="55">
        <v>85</v>
      </c>
      <c r="O80" s="55">
        <v>28</v>
      </c>
      <c r="P80" s="57" t="s">
        <v>163</v>
      </c>
    </row>
    <row r="81" spans="1:7" ht="12">
      <c r="A81" s="34" t="s">
        <v>164</v>
      </c>
      <c r="D81" s="34"/>
      <c r="E81" s="34"/>
      <c r="F81" s="34"/>
      <c r="G81" s="34"/>
    </row>
    <row r="82" spans="1:7" ht="12">
      <c r="A82" s="34" t="s">
        <v>168</v>
      </c>
      <c r="D82" s="34"/>
      <c r="E82" s="34"/>
      <c r="F82" s="34"/>
      <c r="G82" s="34"/>
    </row>
    <row r="83" spans="1:7" ht="12">
      <c r="A83" s="34" t="s">
        <v>169</v>
      </c>
      <c r="D83" s="34"/>
      <c r="E83" s="34"/>
      <c r="F83" s="34"/>
      <c r="G83" s="34"/>
    </row>
    <row r="84" spans="1:7" ht="12">
      <c r="A84" s="34" t="s">
        <v>170</v>
      </c>
      <c r="E84" s="34"/>
      <c r="F84" s="34"/>
      <c r="G84" s="34"/>
    </row>
    <row r="85" spans="1:7" ht="12">
      <c r="A85" s="34" t="s">
        <v>171</v>
      </c>
      <c r="E85" s="34"/>
      <c r="F85" s="34"/>
      <c r="G85" s="34"/>
    </row>
    <row r="86" spans="1:7" ht="12">
      <c r="A86" s="34"/>
      <c r="E86" s="34"/>
      <c r="F86" s="34"/>
      <c r="G86" s="34"/>
    </row>
    <row r="87" spans="1:7" ht="12">
      <c r="A87" s="34"/>
      <c r="E87" s="34"/>
      <c r="F87" s="34"/>
      <c r="G87" s="34"/>
    </row>
    <row r="88" spans="1:7" ht="12">
      <c r="A88" s="34"/>
      <c r="E88" s="34"/>
      <c r="F88" s="34"/>
      <c r="G88" s="34"/>
    </row>
    <row r="89" spans="1:7" ht="12">
      <c r="A89" s="34"/>
      <c r="E89" s="34"/>
      <c r="F89" s="34"/>
      <c r="G89" s="34"/>
    </row>
    <row r="90" spans="1:7" ht="12">
      <c r="A90" s="34"/>
      <c r="E90" s="34"/>
      <c r="F90" s="34"/>
      <c r="G90" s="34"/>
    </row>
    <row r="91" spans="1:7" ht="12">
      <c r="A91" s="34"/>
      <c r="E91" s="34"/>
      <c r="F91" s="34"/>
      <c r="G91" s="34"/>
    </row>
    <row r="92" spans="1:7" ht="12">
      <c r="A92" s="34"/>
      <c r="E92" s="34"/>
      <c r="F92" s="34"/>
      <c r="G92" s="34"/>
    </row>
    <row r="93" spans="1:7" ht="12">
      <c r="A93" s="34"/>
      <c r="E93" s="34"/>
      <c r="F93" s="34"/>
      <c r="G93" s="34"/>
    </row>
    <row r="94" spans="1:7" ht="12">
      <c r="A94" s="34"/>
      <c r="E94" s="34"/>
      <c r="F94" s="34"/>
      <c r="G94" s="34"/>
    </row>
    <row r="95" spans="1:7" ht="12">
      <c r="A95" s="34"/>
      <c r="E95" s="34"/>
      <c r="F95" s="34"/>
      <c r="G95" s="34"/>
    </row>
    <row r="96" spans="1:7" ht="12">
      <c r="A96" s="34"/>
      <c r="E96" s="34"/>
      <c r="F96" s="34"/>
      <c r="G96" s="34"/>
    </row>
    <row r="97" spans="1:7" ht="12">
      <c r="A97" s="34"/>
      <c r="E97" s="34"/>
      <c r="F97" s="34"/>
      <c r="G97" s="34"/>
    </row>
    <row r="98" spans="1:7" ht="12">
      <c r="A98" s="34"/>
      <c r="E98" s="34"/>
      <c r="F98" s="34"/>
      <c r="G98" s="34"/>
    </row>
    <row r="99" spans="1:7" ht="12">
      <c r="A99" s="34"/>
      <c r="E99" s="34"/>
      <c r="F99" s="34"/>
      <c r="G99" s="34"/>
    </row>
    <row r="100" spans="1:7" ht="12">
      <c r="A100" s="34"/>
      <c r="E100" s="34"/>
      <c r="F100" s="34"/>
      <c r="G100" s="34"/>
    </row>
    <row r="101" spans="1:7" ht="12">
      <c r="A101" s="34"/>
      <c r="E101" s="34"/>
      <c r="F101" s="34"/>
      <c r="G101" s="34"/>
    </row>
    <row r="102" spans="1:7" ht="12">
      <c r="A102" s="34"/>
      <c r="E102" s="34"/>
      <c r="F102" s="34"/>
      <c r="G102" s="34"/>
    </row>
    <row r="103" spans="1:7" ht="12">
      <c r="A103" s="34"/>
      <c r="E103" s="34"/>
      <c r="F103" s="34"/>
      <c r="G103" s="34"/>
    </row>
    <row r="104" spans="1:7" ht="12">
      <c r="A104" s="34"/>
      <c r="E104" s="34"/>
      <c r="F104" s="34"/>
      <c r="G104" s="34"/>
    </row>
    <row r="105" spans="1:7" ht="12">
      <c r="A105" s="34"/>
      <c r="E105" s="34"/>
      <c r="F105" s="34"/>
      <c r="G105" s="34"/>
    </row>
    <row r="106" spans="1:7" ht="12">
      <c r="A106" s="34"/>
      <c r="E106" s="34"/>
      <c r="F106" s="34"/>
      <c r="G106" s="34"/>
    </row>
    <row r="107" spans="1:7" ht="12">
      <c r="A107" s="34"/>
      <c r="E107" s="34"/>
      <c r="F107" s="34"/>
      <c r="G107" s="34"/>
    </row>
    <row r="108" spans="1:7" ht="12">
      <c r="A108" s="34"/>
      <c r="E108" s="34"/>
      <c r="F108" s="34"/>
      <c r="G108" s="34"/>
    </row>
    <row r="109" spans="1:7" ht="12">
      <c r="A109" s="34"/>
      <c r="E109" s="34"/>
      <c r="F109" s="34"/>
      <c r="G109" s="34"/>
    </row>
    <row r="110" spans="1:7" ht="12">
      <c r="A110" s="34"/>
      <c r="E110" s="34"/>
      <c r="F110" s="34"/>
      <c r="G110" s="34"/>
    </row>
    <row r="111" spans="1:7" ht="12">
      <c r="A111" s="34"/>
      <c r="E111" s="34"/>
      <c r="F111" s="34"/>
      <c r="G111" s="34"/>
    </row>
    <row r="112" spans="1:7" ht="12">
      <c r="A112" s="34"/>
      <c r="E112" s="34"/>
      <c r="F112" s="34"/>
      <c r="G112" s="34"/>
    </row>
    <row r="113" spans="1:7" ht="12">
      <c r="A113" s="34"/>
      <c r="E113" s="34"/>
      <c r="F113" s="34"/>
      <c r="G113" s="34"/>
    </row>
    <row r="114" spans="1:7" ht="12">
      <c r="A114" s="34"/>
      <c r="E114" s="34"/>
      <c r="F114" s="34"/>
      <c r="G114" s="34"/>
    </row>
    <row r="115" spans="1:7" ht="12">
      <c r="A115" s="34"/>
      <c r="E115" s="34"/>
      <c r="F115" s="34"/>
      <c r="G115" s="34"/>
    </row>
    <row r="116" spans="1:7" ht="12">
      <c r="A116" s="34"/>
      <c r="E116" s="34"/>
      <c r="F116" s="34"/>
      <c r="G116" s="34"/>
    </row>
    <row r="117" spans="1:7" ht="12">
      <c r="A117" s="34"/>
      <c r="E117" s="34"/>
      <c r="F117" s="34"/>
      <c r="G117" s="34"/>
    </row>
    <row r="118" spans="1:7" ht="12">
      <c r="A118" s="34"/>
      <c r="E118" s="34"/>
      <c r="F118" s="34"/>
      <c r="G118" s="34"/>
    </row>
    <row r="119" spans="1:7" ht="12">
      <c r="A119" s="34"/>
      <c r="E119" s="34"/>
      <c r="F119" s="34"/>
      <c r="G119" s="34"/>
    </row>
    <row r="120" spans="1:7" ht="12">
      <c r="A120" s="34"/>
      <c r="E120" s="34"/>
      <c r="F120" s="34"/>
      <c r="G120" s="34"/>
    </row>
    <row r="121" spans="1:7" ht="12">
      <c r="A121" s="34"/>
      <c r="E121" s="34"/>
      <c r="F121" s="34"/>
      <c r="G121" s="34"/>
    </row>
    <row r="122" spans="1:7" ht="12">
      <c r="A122" s="34"/>
      <c r="E122" s="34"/>
      <c r="F122" s="34"/>
      <c r="G122" s="34"/>
    </row>
    <row r="123" spans="1:7" ht="12">
      <c r="A123" s="34"/>
      <c r="E123" s="34"/>
      <c r="F123" s="34"/>
      <c r="G123" s="34"/>
    </row>
    <row r="124" spans="1:7" ht="12">
      <c r="A124" s="34"/>
      <c r="E124" s="34"/>
      <c r="F124" s="34"/>
      <c r="G124" s="34"/>
    </row>
    <row r="125" spans="1:7" ht="12">
      <c r="A125" s="34"/>
      <c r="E125" s="34"/>
      <c r="F125" s="34"/>
      <c r="G125" s="34"/>
    </row>
    <row r="126" spans="1:7" ht="12">
      <c r="A126" s="34"/>
      <c r="E126" s="34"/>
      <c r="F126" s="34"/>
      <c r="G126" s="34"/>
    </row>
    <row r="127" spans="1:7" ht="12">
      <c r="A127" s="34"/>
      <c r="E127" s="34"/>
      <c r="F127" s="34"/>
      <c r="G127" s="34"/>
    </row>
    <row r="128" ht="12">
      <c r="A128" s="34"/>
    </row>
    <row r="129" ht="12">
      <c r="A129" s="34"/>
    </row>
    <row r="130" ht="12">
      <c r="A130" s="34"/>
    </row>
    <row r="131" ht="12">
      <c r="A131" s="34"/>
    </row>
    <row r="132" ht="12">
      <c r="A132" s="34"/>
    </row>
    <row r="133" ht="12">
      <c r="A133" s="34"/>
    </row>
    <row r="134" ht="12">
      <c r="A134" s="34"/>
    </row>
    <row r="135" ht="12">
      <c r="A135" s="34"/>
    </row>
    <row r="136" ht="12">
      <c r="A136" s="34"/>
    </row>
    <row r="137" ht="12">
      <c r="A137" s="34"/>
    </row>
    <row r="138" ht="12">
      <c r="A138" s="34"/>
    </row>
    <row r="139" ht="12">
      <c r="A139" s="34"/>
    </row>
    <row r="140" ht="12">
      <c r="A140" s="34"/>
    </row>
  </sheetData>
  <mergeCells count="1">
    <mergeCell ref="N1:P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40"/>
  <sheetViews>
    <sheetView showGridLines="0"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22.875" style="4" customWidth="1"/>
    <col min="2" max="7" width="16.25390625" style="4" customWidth="1"/>
    <col min="8" max="15" width="14.25390625" style="4" customWidth="1"/>
    <col min="16" max="16" width="7.00390625" style="58" customWidth="1"/>
    <col min="17" max="16384" width="11.875" style="4" customWidth="1"/>
  </cols>
  <sheetData>
    <row r="1" spans="1:16" ht="15.75" customHeight="1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9" t="s">
        <v>165</v>
      </c>
      <c r="O1" s="60"/>
      <c r="P1" s="60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1"/>
      <c r="O2" s="61"/>
      <c r="P2" s="61"/>
    </row>
    <row r="3" spans="1:16" s="16" customFormat="1" ht="12" customHeight="1" thickTop="1">
      <c r="A3" s="8"/>
      <c r="B3" s="9"/>
      <c r="C3" s="10" t="s">
        <v>2</v>
      </c>
      <c r="D3" s="11"/>
      <c r="E3" s="12"/>
      <c r="F3" s="11"/>
      <c r="G3" s="11"/>
      <c r="H3" s="11"/>
      <c r="I3" s="11"/>
      <c r="J3" s="11"/>
      <c r="K3" s="11"/>
      <c r="L3" s="9"/>
      <c r="M3" s="9"/>
      <c r="N3" s="13" t="s">
        <v>3</v>
      </c>
      <c r="O3" s="14" t="s">
        <v>4</v>
      </c>
      <c r="P3" s="15" t="s">
        <v>5</v>
      </c>
    </row>
    <row r="4" spans="1:16" s="16" customFormat="1" ht="12" customHeight="1">
      <c r="A4" s="8" t="s">
        <v>6</v>
      </c>
      <c r="B4" s="17" t="s">
        <v>7</v>
      </c>
      <c r="C4" s="17" t="s">
        <v>7</v>
      </c>
      <c r="D4" s="18" t="s">
        <v>8</v>
      </c>
      <c r="E4" s="11"/>
      <c r="F4" s="11"/>
      <c r="G4" s="18" t="s">
        <v>9</v>
      </c>
      <c r="H4" s="11"/>
      <c r="I4" s="11"/>
      <c r="J4" s="19" t="s">
        <v>10</v>
      </c>
      <c r="K4" s="19" t="s">
        <v>11</v>
      </c>
      <c r="L4" s="19" t="s">
        <v>12</v>
      </c>
      <c r="M4" s="19" t="s">
        <v>13</v>
      </c>
      <c r="N4" s="20"/>
      <c r="O4" s="21"/>
      <c r="P4" s="15"/>
    </row>
    <row r="5" spans="1:16" s="16" customFormat="1" ht="12" customHeight="1">
      <c r="A5" s="22"/>
      <c r="B5" s="23"/>
      <c r="C5" s="23"/>
      <c r="D5" s="23" t="s">
        <v>7</v>
      </c>
      <c r="E5" s="23" t="s">
        <v>14</v>
      </c>
      <c r="F5" s="23" t="s">
        <v>15</v>
      </c>
      <c r="G5" s="23" t="s">
        <v>7</v>
      </c>
      <c r="H5" s="23" t="s">
        <v>14</v>
      </c>
      <c r="I5" s="23" t="s">
        <v>15</v>
      </c>
      <c r="J5" s="24"/>
      <c r="K5" s="23" t="s">
        <v>16</v>
      </c>
      <c r="L5" s="24"/>
      <c r="M5" s="24"/>
      <c r="N5" s="25" t="s">
        <v>166</v>
      </c>
      <c r="O5" s="25" t="s">
        <v>167</v>
      </c>
      <c r="P5" s="26" t="s">
        <v>17</v>
      </c>
    </row>
    <row r="6" spans="1:16" s="31" customFormat="1" ht="12" customHeight="1">
      <c r="A6" s="27" t="s">
        <v>18</v>
      </c>
      <c r="B6" s="28">
        <f aca="true" t="shared" si="0" ref="B6:O6">SUM(B8:B9)</f>
        <v>402098.88</v>
      </c>
      <c r="C6" s="29">
        <f t="shared" si="0"/>
        <v>375015.15</v>
      </c>
      <c r="D6" s="29">
        <f t="shared" si="0"/>
        <v>206370.5</v>
      </c>
      <c r="E6" s="29">
        <f t="shared" si="0"/>
        <v>202653.19</v>
      </c>
      <c r="F6" s="29">
        <f t="shared" si="0"/>
        <v>3717.5600000000004</v>
      </c>
      <c r="G6" s="30">
        <f t="shared" si="0"/>
        <v>159206.43000000002</v>
      </c>
      <c r="H6" s="31">
        <f t="shared" si="0"/>
        <v>9529.61</v>
      </c>
      <c r="I6" s="31">
        <f t="shared" si="0"/>
        <v>149677.08000000002</v>
      </c>
      <c r="J6" s="31">
        <f t="shared" si="0"/>
        <v>13381.427</v>
      </c>
      <c r="K6" s="31">
        <f t="shared" si="0"/>
        <v>1297.8799999999999</v>
      </c>
      <c r="L6" s="31">
        <f t="shared" si="0"/>
        <v>18676.32</v>
      </c>
      <c r="M6" s="31">
        <f t="shared" si="0"/>
        <v>3194.44</v>
      </c>
      <c r="N6" s="31">
        <f t="shared" si="0"/>
        <v>7185</v>
      </c>
      <c r="O6" s="31">
        <f t="shared" si="0"/>
        <v>1247.4</v>
      </c>
      <c r="P6" s="32" t="s">
        <v>19</v>
      </c>
    </row>
    <row r="7" spans="1:16" s="31" customFormat="1" ht="12" customHeight="1">
      <c r="A7" s="33"/>
      <c r="B7" s="28"/>
      <c r="C7" s="29"/>
      <c r="D7" s="29"/>
      <c r="E7" s="29"/>
      <c r="F7" s="29"/>
      <c r="G7" s="30"/>
      <c r="P7" s="32"/>
    </row>
    <row r="8" spans="1:16" s="31" customFormat="1" ht="12" customHeight="1">
      <c r="A8" s="27" t="s">
        <v>20</v>
      </c>
      <c r="B8" s="28">
        <f aca="true" t="shared" si="1" ref="B8:O8">SUM(B11:B21)</f>
        <v>94074.93000000001</v>
      </c>
      <c r="C8" s="29">
        <f t="shared" si="1"/>
        <v>87481.65</v>
      </c>
      <c r="D8" s="29">
        <f t="shared" si="1"/>
        <v>47166.18</v>
      </c>
      <c r="E8" s="29">
        <f t="shared" si="1"/>
        <v>46050.159999999996</v>
      </c>
      <c r="F8" s="29">
        <f t="shared" si="1"/>
        <v>1116.0200000000002</v>
      </c>
      <c r="G8" s="30">
        <f t="shared" si="1"/>
        <v>37377.200000000004</v>
      </c>
      <c r="H8" s="31">
        <f t="shared" si="1"/>
        <v>1639.2600000000002</v>
      </c>
      <c r="I8" s="31">
        <f t="shared" si="1"/>
        <v>35737.939999999995</v>
      </c>
      <c r="J8" s="31">
        <f t="shared" si="1"/>
        <v>4640.75</v>
      </c>
      <c r="K8" s="31">
        <f t="shared" si="1"/>
        <v>213.52</v>
      </c>
      <c r="L8" s="31">
        <f t="shared" si="1"/>
        <v>3792.2</v>
      </c>
      <c r="M8" s="31">
        <f t="shared" si="1"/>
        <v>885.0799999999999</v>
      </c>
      <c r="N8" s="31">
        <f t="shared" si="1"/>
        <v>1709</v>
      </c>
      <c r="O8" s="31">
        <f t="shared" si="1"/>
        <v>291</v>
      </c>
      <c r="P8" s="32" t="s">
        <v>21</v>
      </c>
    </row>
    <row r="9" spans="1:16" s="31" customFormat="1" ht="12" customHeight="1">
      <c r="A9" s="27" t="s">
        <v>22</v>
      </c>
      <c r="B9" s="28">
        <f aca="true" t="shared" si="2" ref="B9:M9">SUM(B22,B26,B32,B35,B40,B42,B51,B60,B64,B67,B73,B78)</f>
        <v>308023.95</v>
      </c>
      <c r="C9" s="29">
        <f t="shared" si="2"/>
        <v>287533.5</v>
      </c>
      <c r="D9" s="29">
        <f t="shared" si="2"/>
        <v>159204.32</v>
      </c>
      <c r="E9" s="29">
        <f t="shared" si="2"/>
        <v>156603.03</v>
      </c>
      <c r="F9" s="29">
        <f t="shared" si="2"/>
        <v>2601.5400000000004</v>
      </c>
      <c r="G9" s="30">
        <f t="shared" si="2"/>
        <v>121829.23000000001</v>
      </c>
      <c r="H9" s="31">
        <f t="shared" si="2"/>
        <v>7890.349999999999</v>
      </c>
      <c r="I9" s="31">
        <f t="shared" si="2"/>
        <v>113939.14000000001</v>
      </c>
      <c r="J9" s="31">
        <f t="shared" si="2"/>
        <v>8740.677</v>
      </c>
      <c r="K9" s="31">
        <f t="shared" si="2"/>
        <v>1084.36</v>
      </c>
      <c r="L9" s="31">
        <f t="shared" si="2"/>
        <v>14884.119999999999</v>
      </c>
      <c r="M9" s="31">
        <f t="shared" si="2"/>
        <v>2309.36</v>
      </c>
      <c r="N9" s="31">
        <f>SUM(N22,N26,N32,N35,N40,N42,N51,N60,N64,N67,N73,N78)-1</f>
        <v>5476</v>
      </c>
      <c r="O9" s="31">
        <f>SUM(O22,O26,O32,O35,O40,O42,O51,O60,O64,O67,O73,O78)-2</f>
        <v>956.4</v>
      </c>
      <c r="P9" s="32" t="s">
        <v>23</v>
      </c>
    </row>
    <row r="10" spans="1:16" ht="12" customHeight="1">
      <c r="A10" s="34"/>
      <c r="B10" s="35"/>
      <c r="C10" s="34"/>
      <c r="D10" s="34"/>
      <c r="E10" s="34"/>
      <c r="F10" s="34"/>
      <c r="G10" s="34"/>
      <c r="P10" s="36"/>
    </row>
    <row r="11" spans="1:16" ht="12" customHeight="1">
      <c r="A11" s="37" t="s">
        <v>24</v>
      </c>
      <c r="B11" s="38">
        <v>14043</v>
      </c>
      <c r="C11" s="39">
        <v>12374</v>
      </c>
      <c r="D11" s="39">
        <v>5862</v>
      </c>
      <c r="E11" s="39">
        <v>5679</v>
      </c>
      <c r="F11" s="39">
        <v>183</v>
      </c>
      <c r="G11" s="34">
        <v>6512</v>
      </c>
      <c r="H11" s="4">
        <v>159</v>
      </c>
      <c r="I11" s="4">
        <v>6353</v>
      </c>
      <c r="J11" s="4">
        <v>892</v>
      </c>
      <c r="K11" s="4">
        <v>13</v>
      </c>
      <c r="L11" s="4">
        <v>536</v>
      </c>
      <c r="M11" s="4">
        <v>228</v>
      </c>
      <c r="N11" s="4">
        <v>135</v>
      </c>
      <c r="O11" s="4">
        <v>6</v>
      </c>
      <c r="P11" s="40" t="s">
        <v>25</v>
      </c>
    </row>
    <row r="12" spans="1:16" ht="12" customHeight="1">
      <c r="A12" s="37" t="s">
        <v>26</v>
      </c>
      <c r="B12" s="38">
        <v>6548.35</v>
      </c>
      <c r="C12" s="39">
        <v>5081.51</v>
      </c>
      <c r="D12" s="39">
        <v>2543.23</v>
      </c>
      <c r="E12" s="39">
        <v>2535.62</v>
      </c>
      <c r="F12" s="39">
        <v>7.61</v>
      </c>
      <c r="G12" s="34">
        <v>1705.34</v>
      </c>
      <c r="H12" s="4">
        <v>124.97</v>
      </c>
      <c r="I12" s="4">
        <v>1580.37</v>
      </c>
      <c r="J12" s="4">
        <v>827.42</v>
      </c>
      <c r="K12" s="4">
        <v>5.52</v>
      </c>
      <c r="L12" s="4">
        <v>1359.84</v>
      </c>
      <c r="M12" s="4">
        <v>107</v>
      </c>
      <c r="N12" s="41">
        <v>126</v>
      </c>
      <c r="O12" s="4">
        <v>12</v>
      </c>
      <c r="P12" s="40" t="s">
        <v>27</v>
      </c>
    </row>
    <row r="13" spans="1:16" ht="12" customHeight="1">
      <c r="A13" s="37" t="s">
        <v>28</v>
      </c>
      <c r="B13" s="38">
        <v>186.68</v>
      </c>
      <c r="C13" s="39">
        <v>181.43</v>
      </c>
      <c r="D13" s="39">
        <v>82.73</v>
      </c>
      <c r="E13" s="39">
        <v>46.75</v>
      </c>
      <c r="F13" s="42">
        <v>35.98</v>
      </c>
      <c r="G13" s="34">
        <v>94.73</v>
      </c>
      <c r="H13" s="4">
        <v>0.61</v>
      </c>
      <c r="I13" s="4">
        <v>94.12</v>
      </c>
      <c r="J13" s="4">
        <v>3.69</v>
      </c>
      <c r="K13" s="4">
        <v>0.28</v>
      </c>
      <c r="L13" s="4">
        <v>5.25</v>
      </c>
      <c r="M13" s="41">
        <v>0</v>
      </c>
      <c r="N13" s="41">
        <v>0</v>
      </c>
      <c r="O13" s="41">
        <v>1</v>
      </c>
      <c r="P13" s="40" t="s">
        <v>29</v>
      </c>
    </row>
    <row r="14" spans="1:16" ht="12" customHeight="1">
      <c r="A14" s="37" t="s">
        <v>30</v>
      </c>
      <c r="B14" s="38">
        <v>20530.42</v>
      </c>
      <c r="C14" s="39">
        <v>19757.65</v>
      </c>
      <c r="D14" s="39">
        <v>15473.01</v>
      </c>
      <c r="E14" s="39">
        <v>15088.15</v>
      </c>
      <c r="F14" s="39">
        <v>384.86</v>
      </c>
      <c r="G14" s="34">
        <v>3681.3</v>
      </c>
      <c r="H14" s="4">
        <v>488.15</v>
      </c>
      <c r="I14" s="4">
        <v>3193.15</v>
      </c>
      <c r="J14" s="4">
        <v>486.29</v>
      </c>
      <c r="K14" s="4">
        <v>117.05</v>
      </c>
      <c r="L14" s="43">
        <v>685.44</v>
      </c>
      <c r="M14" s="4">
        <v>87.33</v>
      </c>
      <c r="N14" s="4">
        <v>695</v>
      </c>
      <c r="O14" s="4">
        <v>159</v>
      </c>
      <c r="P14" s="40" t="s">
        <v>31</v>
      </c>
    </row>
    <row r="15" spans="1:16" ht="12" customHeight="1">
      <c r="A15" s="37" t="s">
        <v>32</v>
      </c>
      <c r="B15" s="38">
        <v>10563.16</v>
      </c>
      <c r="C15" s="39">
        <v>10441.2</v>
      </c>
      <c r="D15" s="39">
        <v>5798.67</v>
      </c>
      <c r="E15" s="39">
        <v>5778.72</v>
      </c>
      <c r="F15" s="42">
        <v>19.95</v>
      </c>
      <c r="G15" s="34">
        <v>4517.25</v>
      </c>
      <c r="H15" s="4">
        <v>161.51</v>
      </c>
      <c r="I15" s="4">
        <v>4355.74</v>
      </c>
      <c r="J15" s="4">
        <v>89.38</v>
      </c>
      <c r="K15" s="4">
        <v>35.9</v>
      </c>
      <c r="L15" s="4">
        <v>70.67</v>
      </c>
      <c r="M15" s="4">
        <v>51.29</v>
      </c>
      <c r="N15" s="4">
        <v>141</v>
      </c>
      <c r="O15" s="4">
        <v>10</v>
      </c>
      <c r="P15" s="40" t="s">
        <v>33</v>
      </c>
    </row>
    <row r="16" spans="1:16" ht="12" customHeight="1">
      <c r="A16" s="37" t="s">
        <v>34</v>
      </c>
      <c r="B16" s="38">
        <v>9522</v>
      </c>
      <c r="C16" s="39">
        <v>8767</v>
      </c>
      <c r="D16" s="39">
        <v>3862</v>
      </c>
      <c r="E16" s="39">
        <v>3851</v>
      </c>
      <c r="F16" s="39">
        <v>11</v>
      </c>
      <c r="G16" s="34">
        <v>4905</v>
      </c>
      <c r="H16" s="4">
        <v>98</v>
      </c>
      <c r="I16" s="4">
        <v>4807</v>
      </c>
      <c r="J16" s="4">
        <v>333</v>
      </c>
      <c r="K16" s="4">
        <v>1</v>
      </c>
      <c r="L16" s="4">
        <v>357</v>
      </c>
      <c r="M16" s="4">
        <v>64</v>
      </c>
      <c r="N16" s="4">
        <v>73</v>
      </c>
      <c r="O16" s="4">
        <v>15</v>
      </c>
      <c r="P16" s="40" t="s">
        <v>35</v>
      </c>
    </row>
    <row r="17" spans="1:16" ht="12" customHeight="1">
      <c r="A17" s="37" t="s">
        <v>36</v>
      </c>
      <c r="B17" s="38">
        <v>4953</v>
      </c>
      <c r="C17" s="39">
        <v>4518</v>
      </c>
      <c r="D17" s="39">
        <v>1644</v>
      </c>
      <c r="E17" s="39">
        <v>1595</v>
      </c>
      <c r="F17" s="39">
        <v>49</v>
      </c>
      <c r="G17" s="34">
        <v>2874</v>
      </c>
      <c r="H17" s="4">
        <v>31</v>
      </c>
      <c r="I17" s="4">
        <v>2843</v>
      </c>
      <c r="J17" s="4">
        <v>116</v>
      </c>
      <c r="K17" s="4">
        <v>7</v>
      </c>
      <c r="L17" s="4">
        <v>243</v>
      </c>
      <c r="M17" s="4">
        <v>69</v>
      </c>
      <c r="N17" s="4">
        <v>11</v>
      </c>
      <c r="O17" s="4">
        <v>14</v>
      </c>
      <c r="P17" s="40" t="s">
        <v>37</v>
      </c>
    </row>
    <row r="18" spans="1:16" ht="12" customHeight="1">
      <c r="A18" s="37" t="s">
        <v>38</v>
      </c>
      <c r="B18" s="38">
        <v>11548</v>
      </c>
      <c r="C18" s="39">
        <v>10558</v>
      </c>
      <c r="D18" s="39">
        <v>5790</v>
      </c>
      <c r="E18" s="39">
        <v>5779</v>
      </c>
      <c r="F18" s="39">
        <v>11</v>
      </c>
      <c r="G18" s="34">
        <v>4768</v>
      </c>
      <c r="H18" s="4">
        <v>168</v>
      </c>
      <c r="I18" s="4">
        <v>4600</v>
      </c>
      <c r="J18" s="4">
        <v>543</v>
      </c>
      <c r="K18" s="4">
        <v>11</v>
      </c>
      <c r="L18" s="4">
        <v>347</v>
      </c>
      <c r="M18" s="4">
        <v>89</v>
      </c>
      <c r="N18" s="41">
        <v>387</v>
      </c>
      <c r="O18" s="4">
        <v>41</v>
      </c>
      <c r="P18" s="40" t="s">
        <v>39</v>
      </c>
    </row>
    <row r="19" spans="1:16" ht="12" customHeight="1">
      <c r="A19" s="37" t="s">
        <v>40</v>
      </c>
      <c r="B19" s="38">
        <v>6902.35</v>
      </c>
      <c r="C19" s="39">
        <v>6780.98</v>
      </c>
      <c r="D19" s="39">
        <v>2391.78</v>
      </c>
      <c r="E19" s="39">
        <v>2272.57</v>
      </c>
      <c r="F19" s="39">
        <v>119.21</v>
      </c>
      <c r="G19" s="34">
        <v>3731.07</v>
      </c>
      <c r="H19" s="4">
        <v>237.22</v>
      </c>
      <c r="I19" s="4">
        <v>3493.85</v>
      </c>
      <c r="J19" s="4">
        <v>648.35</v>
      </c>
      <c r="K19" s="4">
        <v>9.78</v>
      </c>
      <c r="L19" s="4">
        <v>42.33</v>
      </c>
      <c r="M19" s="4">
        <v>79.04</v>
      </c>
      <c r="N19" s="4">
        <v>81</v>
      </c>
      <c r="O19" s="4">
        <v>17</v>
      </c>
      <c r="P19" s="40" t="s">
        <v>41</v>
      </c>
    </row>
    <row r="20" spans="1:16" ht="12" customHeight="1">
      <c r="A20" s="37" t="s">
        <v>42</v>
      </c>
      <c r="B20" s="38">
        <v>3001.8</v>
      </c>
      <c r="C20" s="39">
        <v>2902.95</v>
      </c>
      <c r="D20" s="39">
        <v>984.53</v>
      </c>
      <c r="E20" s="39">
        <v>961.56</v>
      </c>
      <c r="F20" s="39">
        <v>22.97</v>
      </c>
      <c r="G20" s="34">
        <v>1474.14</v>
      </c>
      <c r="H20" s="4">
        <v>101.93</v>
      </c>
      <c r="I20" s="4">
        <v>1372.21</v>
      </c>
      <c r="J20" s="4">
        <v>443.29</v>
      </c>
      <c r="K20" s="4">
        <v>0.99</v>
      </c>
      <c r="L20" s="4">
        <v>89.21</v>
      </c>
      <c r="M20" s="4">
        <v>9.64</v>
      </c>
      <c r="N20" s="4">
        <v>36</v>
      </c>
      <c r="O20" s="4">
        <v>4</v>
      </c>
      <c r="P20" s="40" t="s">
        <v>43</v>
      </c>
    </row>
    <row r="21" spans="1:16" ht="12" customHeight="1">
      <c r="A21" s="37" t="s">
        <v>44</v>
      </c>
      <c r="B21" s="38">
        <v>6276.17</v>
      </c>
      <c r="C21" s="39">
        <v>6118.93</v>
      </c>
      <c r="D21" s="39">
        <v>2734.23</v>
      </c>
      <c r="E21" s="39">
        <v>2462.79</v>
      </c>
      <c r="F21" s="39">
        <v>271.44</v>
      </c>
      <c r="G21" s="34">
        <v>3114.37</v>
      </c>
      <c r="H21" s="34">
        <v>68.87</v>
      </c>
      <c r="I21" s="34">
        <v>3045.5</v>
      </c>
      <c r="J21" s="34">
        <v>258.33</v>
      </c>
      <c r="K21" s="34">
        <v>12</v>
      </c>
      <c r="L21" s="34">
        <v>56.46</v>
      </c>
      <c r="M21" s="34">
        <v>100.78</v>
      </c>
      <c r="N21" s="34">
        <v>24</v>
      </c>
      <c r="O21" s="34">
        <v>12</v>
      </c>
      <c r="P21" s="40" t="s">
        <v>45</v>
      </c>
    </row>
    <row r="22" spans="1:16" s="47" customFormat="1" ht="12" customHeight="1">
      <c r="A22" s="44" t="s">
        <v>46</v>
      </c>
      <c r="B22" s="45">
        <f aca="true" t="shared" si="3" ref="B22:O22">SUM(B23:B25)</f>
        <v>8251.85</v>
      </c>
      <c r="C22" s="45">
        <f t="shared" si="3"/>
        <v>8058.45</v>
      </c>
      <c r="D22" s="45">
        <f t="shared" si="3"/>
        <v>2972.7000000000003</v>
      </c>
      <c r="E22" s="45">
        <f t="shared" si="3"/>
        <v>2713.99</v>
      </c>
      <c r="F22" s="45">
        <f t="shared" si="3"/>
        <v>258.71000000000004</v>
      </c>
      <c r="G22" s="45">
        <f t="shared" si="3"/>
        <v>4674.67</v>
      </c>
      <c r="H22" s="45">
        <f t="shared" si="3"/>
        <v>349.74</v>
      </c>
      <c r="I22" s="45">
        <f t="shared" si="3"/>
        <v>4324.93</v>
      </c>
      <c r="J22" s="45">
        <f t="shared" si="3"/>
        <v>392.42999999999995</v>
      </c>
      <c r="K22" s="45">
        <f t="shared" si="3"/>
        <v>18.65</v>
      </c>
      <c r="L22" s="45">
        <f t="shared" si="3"/>
        <v>117.87</v>
      </c>
      <c r="M22" s="45">
        <f t="shared" si="3"/>
        <v>75.53</v>
      </c>
      <c r="N22" s="45">
        <f t="shared" si="3"/>
        <v>150</v>
      </c>
      <c r="O22" s="45">
        <f t="shared" si="3"/>
        <v>25</v>
      </c>
      <c r="P22" s="46" t="s">
        <v>47</v>
      </c>
    </row>
    <row r="23" spans="1:16" ht="12" customHeight="1">
      <c r="A23" s="37" t="s">
        <v>48</v>
      </c>
      <c r="B23" s="38">
        <v>3579.35</v>
      </c>
      <c r="C23" s="39">
        <v>3474.74</v>
      </c>
      <c r="D23" s="39">
        <v>1730.63</v>
      </c>
      <c r="E23" s="39">
        <v>1714.5</v>
      </c>
      <c r="F23" s="39">
        <v>16.13</v>
      </c>
      <c r="G23" s="34">
        <v>1560.75</v>
      </c>
      <c r="H23" s="34">
        <v>111.84</v>
      </c>
      <c r="I23" s="34">
        <v>1448.91</v>
      </c>
      <c r="J23" s="34">
        <v>173.6</v>
      </c>
      <c r="K23" s="34">
        <v>9.76</v>
      </c>
      <c r="L23" s="34">
        <v>55.56</v>
      </c>
      <c r="M23" s="34">
        <v>49.05</v>
      </c>
      <c r="N23" s="3">
        <v>98</v>
      </c>
      <c r="O23" s="34">
        <v>16</v>
      </c>
      <c r="P23" s="40" t="s">
        <v>49</v>
      </c>
    </row>
    <row r="24" spans="1:16" ht="12" customHeight="1">
      <c r="A24" s="37" t="s">
        <v>50</v>
      </c>
      <c r="B24" s="38">
        <v>2436.57</v>
      </c>
      <c r="C24" s="39">
        <v>2377.76</v>
      </c>
      <c r="D24" s="39">
        <v>554.69</v>
      </c>
      <c r="E24" s="39">
        <v>460.1</v>
      </c>
      <c r="F24" s="39">
        <v>94.59</v>
      </c>
      <c r="G24" s="34">
        <v>1645.34</v>
      </c>
      <c r="H24" s="34">
        <v>147.24</v>
      </c>
      <c r="I24" s="34">
        <v>1498.1</v>
      </c>
      <c r="J24" s="34">
        <v>176.55</v>
      </c>
      <c r="K24" s="34">
        <v>1.18</v>
      </c>
      <c r="L24" s="34">
        <v>45.93</v>
      </c>
      <c r="M24" s="34">
        <v>12.88</v>
      </c>
      <c r="N24" s="34">
        <v>31</v>
      </c>
      <c r="O24" s="34">
        <v>4</v>
      </c>
      <c r="P24" s="40" t="s">
        <v>51</v>
      </c>
    </row>
    <row r="25" spans="1:16" ht="12" customHeight="1">
      <c r="A25" s="37" t="s">
        <v>52</v>
      </c>
      <c r="B25" s="38">
        <v>2235.93</v>
      </c>
      <c r="C25" s="39">
        <v>2205.95</v>
      </c>
      <c r="D25" s="39">
        <v>687.38</v>
      </c>
      <c r="E25" s="39">
        <v>539.39</v>
      </c>
      <c r="F25" s="42">
        <v>147.99</v>
      </c>
      <c r="G25" s="34">
        <v>1468.58</v>
      </c>
      <c r="H25" s="34">
        <v>90.66</v>
      </c>
      <c r="I25" s="34">
        <v>1377.92</v>
      </c>
      <c r="J25" s="34">
        <v>42.28</v>
      </c>
      <c r="K25" s="34">
        <v>7.71</v>
      </c>
      <c r="L25" s="3">
        <v>16.38</v>
      </c>
      <c r="M25" s="34">
        <v>13.6</v>
      </c>
      <c r="N25" s="3">
        <v>21</v>
      </c>
      <c r="O25" s="34">
        <v>5</v>
      </c>
      <c r="P25" s="40" t="s">
        <v>53</v>
      </c>
    </row>
    <row r="26" spans="1:16" s="47" customFormat="1" ht="12" customHeight="1">
      <c r="A26" s="44" t="s">
        <v>54</v>
      </c>
      <c r="B26" s="45">
        <f aca="true" t="shared" si="4" ref="B26:O26">SUM(B27:B31)</f>
        <v>19794.379999999997</v>
      </c>
      <c r="C26" s="45">
        <f t="shared" si="4"/>
        <v>19242.56</v>
      </c>
      <c r="D26" s="45">
        <f t="shared" si="4"/>
        <v>7475.469999999999</v>
      </c>
      <c r="E26" s="45">
        <f t="shared" si="4"/>
        <v>7094</v>
      </c>
      <c r="F26" s="45">
        <f t="shared" si="4"/>
        <v>381.47</v>
      </c>
      <c r="G26" s="45">
        <f t="shared" si="4"/>
        <v>9810.51</v>
      </c>
      <c r="H26" s="45">
        <f t="shared" si="4"/>
        <v>559.9</v>
      </c>
      <c r="I26" s="45">
        <f t="shared" si="4"/>
        <v>9250.61</v>
      </c>
      <c r="J26" s="45">
        <f t="shared" si="4"/>
        <v>1935.06</v>
      </c>
      <c r="K26" s="45">
        <f t="shared" si="4"/>
        <v>21.52</v>
      </c>
      <c r="L26" s="45">
        <f t="shared" si="4"/>
        <v>393.68</v>
      </c>
      <c r="M26" s="45">
        <f t="shared" si="4"/>
        <v>158.14</v>
      </c>
      <c r="N26" s="45">
        <f>SUM(N27:N31)-1</f>
        <v>235</v>
      </c>
      <c r="O26" s="45">
        <f t="shared" si="4"/>
        <v>42</v>
      </c>
      <c r="P26" s="46" t="s">
        <v>55</v>
      </c>
    </row>
    <row r="27" spans="1:16" ht="12" customHeight="1">
      <c r="A27" s="37" t="s">
        <v>56</v>
      </c>
      <c r="B27" s="38">
        <v>4579.99</v>
      </c>
      <c r="C27" s="39">
        <v>4506.17</v>
      </c>
      <c r="D27" s="39">
        <v>1580.01</v>
      </c>
      <c r="E27" s="39">
        <v>1436.03</v>
      </c>
      <c r="F27" s="48">
        <v>143.98</v>
      </c>
      <c r="G27" s="34">
        <v>2520.64</v>
      </c>
      <c r="H27" s="34">
        <v>199.33</v>
      </c>
      <c r="I27" s="34">
        <v>2321.31</v>
      </c>
      <c r="J27" s="34">
        <v>395.68</v>
      </c>
      <c r="K27" s="34">
        <v>9.84</v>
      </c>
      <c r="L27" s="34">
        <v>33.81</v>
      </c>
      <c r="M27" s="34">
        <v>40.01</v>
      </c>
      <c r="N27" s="34">
        <v>49</v>
      </c>
      <c r="O27" s="34">
        <v>11</v>
      </c>
      <c r="P27" s="40" t="s">
        <v>57</v>
      </c>
    </row>
    <row r="28" spans="1:16" ht="12" customHeight="1">
      <c r="A28" s="37" t="s">
        <v>58</v>
      </c>
      <c r="B28" s="38">
        <v>254.03</v>
      </c>
      <c r="C28" s="39">
        <v>253.88</v>
      </c>
      <c r="D28" s="39">
        <v>219.06</v>
      </c>
      <c r="E28" s="39">
        <v>19.56</v>
      </c>
      <c r="F28" s="39">
        <v>199.5</v>
      </c>
      <c r="G28" s="34">
        <v>33.66</v>
      </c>
      <c r="H28" s="34">
        <v>1.15</v>
      </c>
      <c r="I28" s="34">
        <v>32.51</v>
      </c>
      <c r="J28" s="34">
        <v>1.16</v>
      </c>
      <c r="K28" s="34">
        <v>0</v>
      </c>
      <c r="L28" s="34">
        <v>0.15</v>
      </c>
      <c r="M28" s="34">
        <v>0</v>
      </c>
      <c r="N28" s="34">
        <v>0</v>
      </c>
      <c r="O28" s="34">
        <v>0</v>
      </c>
      <c r="P28" s="40" t="s">
        <v>59</v>
      </c>
    </row>
    <row r="29" spans="1:16" ht="12" customHeight="1">
      <c r="A29" s="37" t="s">
        <v>60</v>
      </c>
      <c r="B29" s="38">
        <v>6817.19</v>
      </c>
      <c r="C29" s="39">
        <v>6676.97</v>
      </c>
      <c r="D29" s="39">
        <v>2138.74</v>
      </c>
      <c r="E29" s="39">
        <v>2127.79</v>
      </c>
      <c r="F29" s="39">
        <v>10.95</v>
      </c>
      <c r="G29" s="34">
        <v>3607.94</v>
      </c>
      <c r="H29" s="34">
        <v>166.92</v>
      </c>
      <c r="I29" s="34">
        <v>3441.02</v>
      </c>
      <c r="J29" s="34">
        <v>928.1</v>
      </c>
      <c r="K29" s="34">
        <v>2.19</v>
      </c>
      <c r="L29" s="34">
        <v>110.94</v>
      </c>
      <c r="M29" s="34">
        <v>29.28</v>
      </c>
      <c r="N29" s="34">
        <v>93</v>
      </c>
      <c r="O29" s="34">
        <v>9</v>
      </c>
      <c r="P29" s="40" t="s">
        <v>61</v>
      </c>
    </row>
    <row r="30" spans="1:16" ht="12" customHeight="1">
      <c r="A30" s="37" t="s">
        <v>62</v>
      </c>
      <c r="B30" s="38">
        <v>2592.44</v>
      </c>
      <c r="C30" s="39">
        <v>2467.19</v>
      </c>
      <c r="D30" s="39">
        <v>939.24</v>
      </c>
      <c r="E30" s="39">
        <v>927.89</v>
      </c>
      <c r="F30" s="39">
        <v>11.35</v>
      </c>
      <c r="G30" s="34">
        <v>1297.41</v>
      </c>
      <c r="H30" s="34">
        <v>21.58</v>
      </c>
      <c r="I30" s="34">
        <v>1275.83</v>
      </c>
      <c r="J30" s="34">
        <v>224.48</v>
      </c>
      <c r="K30" s="34">
        <v>6.06</v>
      </c>
      <c r="L30" s="34">
        <v>114.52</v>
      </c>
      <c r="M30" s="34">
        <v>10.73</v>
      </c>
      <c r="N30" s="34">
        <v>34</v>
      </c>
      <c r="O30" s="34">
        <v>4</v>
      </c>
      <c r="P30" s="40" t="s">
        <v>63</v>
      </c>
    </row>
    <row r="31" spans="1:16" ht="12" customHeight="1">
      <c r="A31" s="37" t="s">
        <v>64</v>
      </c>
      <c r="B31" s="38">
        <v>5550.73</v>
      </c>
      <c r="C31" s="39">
        <v>5338.35</v>
      </c>
      <c r="D31" s="39">
        <v>2598.42</v>
      </c>
      <c r="E31" s="39">
        <v>2582.73</v>
      </c>
      <c r="F31" s="39">
        <v>15.69</v>
      </c>
      <c r="G31" s="34">
        <v>2350.86</v>
      </c>
      <c r="H31" s="34">
        <v>170.92</v>
      </c>
      <c r="I31" s="34">
        <v>2179.94</v>
      </c>
      <c r="J31" s="34">
        <v>385.64</v>
      </c>
      <c r="K31" s="34">
        <v>3.43</v>
      </c>
      <c r="L31" s="3">
        <v>134.26</v>
      </c>
      <c r="M31" s="34">
        <v>78.12</v>
      </c>
      <c r="N31" s="34">
        <v>60</v>
      </c>
      <c r="O31" s="34">
        <v>18</v>
      </c>
      <c r="P31" s="40" t="s">
        <v>65</v>
      </c>
    </row>
    <row r="32" spans="1:16" s="47" customFormat="1" ht="12" customHeight="1">
      <c r="A32" s="49" t="s">
        <v>66</v>
      </c>
      <c r="B32" s="50">
        <f aca="true" t="shared" si="5" ref="B32:O32">SUM(B33:B34)</f>
        <v>12557.77</v>
      </c>
      <c r="C32" s="45">
        <f t="shared" si="5"/>
        <v>12015.17</v>
      </c>
      <c r="D32" s="45">
        <f t="shared" si="5"/>
        <v>5517.66</v>
      </c>
      <c r="E32" s="45">
        <f t="shared" si="5"/>
        <v>5424.25</v>
      </c>
      <c r="F32" s="45">
        <f t="shared" si="5"/>
        <v>93.41000000000001</v>
      </c>
      <c r="G32" s="45">
        <f t="shared" si="5"/>
        <v>5187.03</v>
      </c>
      <c r="H32" s="45">
        <f t="shared" si="5"/>
        <v>239.60999999999999</v>
      </c>
      <c r="I32" s="45">
        <f t="shared" si="5"/>
        <v>4947.42</v>
      </c>
      <c r="J32" s="45">
        <f t="shared" si="5"/>
        <v>1262.74</v>
      </c>
      <c r="K32" s="45">
        <f t="shared" si="5"/>
        <v>47.739999999999995</v>
      </c>
      <c r="L32" s="45">
        <f t="shared" si="5"/>
        <v>433.44</v>
      </c>
      <c r="M32" s="45">
        <f t="shared" si="5"/>
        <v>109.16</v>
      </c>
      <c r="N32" s="45">
        <f t="shared" si="5"/>
        <v>265</v>
      </c>
      <c r="O32" s="45">
        <f t="shared" si="5"/>
        <v>24</v>
      </c>
      <c r="P32" s="46" t="s">
        <v>67</v>
      </c>
    </row>
    <row r="33" spans="1:16" ht="12" customHeight="1">
      <c r="A33" s="37" t="s">
        <v>68</v>
      </c>
      <c r="B33" s="38">
        <v>2921.4</v>
      </c>
      <c r="C33" s="39">
        <v>2570.41</v>
      </c>
      <c r="D33" s="39">
        <v>708.02</v>
      </c>
      <c r="E33" s="39">
        <v>695.15</v>
      </c>
      <c r="F33" s="39">
        <v>12.87</v>
      </c>
      <c r="G33" s="34">
        <v>1403.84</v>
      </c>
      <c r="H33" s="34">
        <v>35.22</v>
      </c>
      <c r="I33" s="34">
        <v>1368.62</v>
      </c>
      <c r="J33" s="34">
        <v>446.86</v>
      </c>
      <c r="K33" s="34">
        <v>11.69</v>
      </c>
      <c r="L33" s="34">
        <v>322.99</v>
      </c>
      <c r="M33" s="34">
        <v>28</v>
      </c>
      <c r="N33" s="34">
        <v>9</v>
      </c>
      <c r="O33" s="34">
        <v>3</v>
      </c>
      <c r="P33" s="40" t="s">
        <v>69</v>
      </c>
    </row>
    <row r="34" spans="1:16" ht="12" customHeight="1">
      <c r="A34" s="37" t="s">
        <v>70</v>
      </c>
      <c r="B34" s="38">
        <v>9636.37</v>
      </c>
      <c r="C34" s="39">
        <v>9444.76</v>
      </c>
      <c r="D34" s="39">
        <v>4809.64</v>
      </c>
      <c r="E34" s="39">
        <v>4729.1</v>
      </c>
      <c r="F34" s="39">
        <v>80.54</v>
      </c>
      <c r="G34" s="34">
        <v>3783.19</v>
      </c>
      <c r="H34" s="34">
        <v>204.39</v>
      </c>
      <c r="I34" s="34">
        <v>3578.8</v>
      </c>
      <c r="J34" s="51">
        <v>815.88</v>
      </c>
      <c r="K34" s="34">
        <v>36.05</v>
      </c>
      <c r="L34" s="3">
        <v>110.45</v>
      </c>
      <c r="M34" s="34">
        <v>81.16</v>
      </c>
      <c r="N34" s="34">
        <v>256</v>
      </c>
      <c r="O34" s="34">
        <v>21</v>
      </c>
      <c r="P34" s="40" t="s">
        <v>71</v>
      </c>
    </row>
    <row r="35" spans="1:16" s="47" customFormat="1" ht="12" customHeight="1">
      <c r="A35" s="44" t="s">
        <v>72</v>
      </c>
      <c r="B35" s="45">
        <f aca="true" t="shared" si="6" ref="B35:O35">SUM(B36:B39)</f>
        <v>26432.07</v>
      </c>
      <c r="C35" s="45">
        <f t="shared" si="6"/>
        <v>22067</v>
      </c>
      <c r="D35" s="45">
        <f t="shared" si="6"/>
        <v>13244</v>
      </c>
      <c r="E35" s="45">
        <f t="shared" si="6"/>
        <v>12859</v>
      </c>
      <c r="F35" s="45">
        <f t="shared" si="6"/>
        <v>385</v>
      </c>
      <c r="G35" s="45">
        <f t="shared" si="6"/>
        <v>8823</v>
      </c>
      <c r="H35" s="45">
        <f t="shared" si="6"/>
        <v>954.26</v>
      </c>
      <c r="I35" s="45">
        <f t="shared" si="6"/>
        <v>7869</v>
      </c>
      <c r="J35" s="45">
        <f t="shared" si="6"/>
        <v>1430</v>
      </c>
      <c r="K35" s="45">
        <f t="shared" si="6"/>
        <v>96.72</v>
      </c>
      <c r="L35" s="45">
        <f t="shared" si="6"/>
        <v>2585.46</v>
      </c>
      <c r="M35" s="45">
        <f t="shared" si="6"/>
        <v>280.64</v>
      </c>
      <c r="N35" s="45">
        <f t="shared" si="6"/>
        <v>582</v>
      </c>
      <c r="O35" s="45">
        <f t="shared" si="6"/>
        <v>66</v>
      </c>
      <c r="P35" s="46" t="s">
        <v>73</v>
      </c>
    </row>
    <row r="36" spans="1:16" ht="12" customHeight="1">
      <c r="A36" s="37" t="s">
        <v>74</v>
      </c>
      <c r="B36" s="38">
        <v>6800.07</v>
      </c>
      <c r="C36" s="39">
        <v>6082</v>
      </c>
      <c r="D36" s="39">
        <v>3337</v>
      </c>
      <c r="E36" s="39">
        <v>3051</v>
      </c>
      <c r="F36" s="39">
        <v>286</v>
      </c>
      <c r="G36" s="34">
        <v>2745</v>
      </c>
      <c r="H36" s="34">
        <v>234.26</v>
      </c>
      <c r="I36" s="34">
        <v>2511</v>
      </c>
      <c r="J36" s="34">
        <v>280</v>
      </c>
      <c r="K36" s="34">
        <v>63</v>
      </c>
      <c r="L36" s="34">
        <v>318</v>
      </c>
      <c r="M36" s="34">
        <v>83</v>
      </c>
      <c r="N36" s="34">
        <v>69</v>
      </c>
      <c r="O36" s="34">
        <v>15</v>
      </c>
      <c r="P36" s="40" t="s">
        <v>75</v>
      </c>
    </row>
    <row r="37" spans="1:16" ht="12" customHeight="1">
      <c r="A37" s="37" t="s">
        <v>76</v>
      </c>
      <c r="B37" s="38">
        <v>2583</v>
      </c>
      <c r="C37" s="39">
        <v>1817</v>
      </c>
      <c r="D37" s="39">
        <v>584</v>
      </c>
      <c r="E37" s="39">
        <v>565</v>
      </c>
      <c r="F37" s="39">
        <v>19</v>
      </c>
      <c r="G37" s="34">
        <v>1233</v>
      </c>
      <c r="H37" s="34">
        <v>57</v>
      </c>
      <c r="I37" s="34">
        <v>1176</v>
      </c>
      <c r="J37" s="34">
        <v>548</v>
      </c>
      <c r="K37" s="34">
        <v>2.72</v>
      </c>
      <c r="L37" s="34">
        <v>193</v>
      </c>
      <c r="M37" s="34">
        <v>21.64</v>
      </c>
      <c r="N37" s="34">
        <v>5</v>
      </c>
      <c r="O37" s="34">
        <v>2</v>
      </c>
      <c r="P37" s="40" t="s">
        <v>77</v>
      </c>
    </row>
    <row r="38" spans="1:16" ht="12" customHeight="1">
      <c r="A38" s="37" t="s">
        <v>78</v>
      </c>
      <c r="B38" s="38">
        <v>9234</v>
      </c>
      <c r="C38" s="39">
        <v>8202</v>
      </c>
      <c r="D38" s="39">
        <v>4987</v>
      </c>
      <c r="E38" s="39">
        <v>4939</v>
      </c>
      <c r="F38" s="39">
        <v>48</v>
      </c>
      <c r="G38" s="34">
        <v>3215</v>
      </c>
      <c r="H38" s="34">
        <v>413</v>
      </c>
      <c r="I38" s="34">
        <v>2802</v>
      </c>
      <c r="J38" s="34">
        <v>346</v>
      </c>
      <c r="K38" s="34">
        <v>18</v>
      </c>
      <c r="L38" s="34">
        <v>605.46</v>
      </c>
      <c r="M38" s="34">
        <v>63</v>
      </c>
      <c r="N38" s="34">
        <v>232</v>
      </c>
      <c r="O38" s="34">
        <v>29</v>
      </c>
      <c r="P38" s="40" t="s">
        <v>79</v>
      </c>
    </row>
    <row r="39" spans="1:16" ht="12" customHeight="1">
      <c r="A39" s="37" t="s">
        <v>80</v>
      </c>
      <c r="B39" s="38">
        <v>7815</v>
      </c>
      <c r="C39" s="39">
        <v>5966</v>
      </c>
      <c r="D39" s="39">
        <v>4336</v>
      </c>
      <c r="E39" s="39">
        <v>4304</v>
      </c>
      <c r="F39" s="39">
        <v>32</v>
      </c>
      <c r="G39" s="34">
        <v>1630</v>
      </c>
      <c r="H39" s="34">
        <v>250</v>
      </c>
      <c r="I39" s="34">
        <v>1380</v>
      </c>
      <c r="J39" s="51">
        <v>256</v>
      </c>
      <c r="K39" s="34">
        <v>13</v>
      </c>
      <c r="L39" s="34">
        <v>1469</v>
      </c>
      <c r="M39" s="34">
        <v>113</v>
      </c>
      <c r="N39" s="34">
        <v>276</v>
      </c>
      <c r="O39" s="34">
        <v>20</v>
      </c>
      <c r="P39" s="40" t="s">
        <v>81</v>
      </c>
    </row>
    <row r="40" spans="1:16" s="47" customFormat="1" ht="12" customHeight="1">
      <c r="A40" s="44" t="s">
        <v>82</v>
      </c>
      <c r="B40" s="45">
        <f aca="true" t="shared" si="7" ref="B40:O40">B41</f>
        <v>3121</v>
      </c>
      <c r="C40" s="45">
        <f t="shared" si="7"/>
        <v>3009</v>
      </c>
      <c r="D40" s="45">
        <f t="shared" si="7"/>
        <v>913</v>
      </c>
      <c r="E40" s="45">
        <f t="shared" si="7"/>
        <v>908</v>
      </c>
      <c r="F40" s="45">
        <f t="shared" si="7"/>
        <v>5</v>
      </c>
      <c r="G40" s="45">
        <f t="shared" si="7"/>
        <v>2096</v>
      </c>
      <c r="H40" s="45">
        <f t="shared" si="7"/>
        <v>33</v>
      </c>
      <c r="I40" s="45">
        <f t="shared" si="7"/>
        <v>2063</v>
      </c>
      <c r="J40" s="45">
        <f t="shared" si="7"/>
        <v>50</v>
      </c>
      <c r="K40" s="45">
        <f t="shared" si="7"/>
        <v>0</v>
      </c>
      <c r="L40" s="45">
        <f t="shared" si="7"/>
        <v>46</v>
      </c>
      <c r="M40" s="45">
        <f t="shared" si="7"/>
        <v>16</v>
      </c>
      <c r="N40" s="45">
        <f t="shared" si="7"/>
        <v>18</v>
      </c>
      <c r="O40" s="45">
        <f t="shared" si="7"/>
        <v>2</v>
      </c>
      <c r="P40" s="46" t="s">
        <v>83</v>
      </c>
    </row>
    <row r="41" spans="1:16" ht="12" customHeight="1">
      <c r="A41" s="37" t="s">
        <v>84</v>
      </c>
      <c r="B41" s="38">
        <v>3121</v>
      </c>
      <c r="C41" s="39">
        <v>3009</v>
      </c>
      <c r="D41" s="39">
        <v>913</v>
      </c>
      <c r="E41" s="39">
        <v>908</v>
      </c>
      <c r="F41" s="39">
        <v>5</v>
      </c>
      <c r="G41" s="34">
        <v>2096</v>
      </c>
      <c r="H41" s="34">
        <v>33</v>
      </c>
      <c r="I41" s="34">
        <v>2063</v>
      </c>
      <c r="J41" s="34">
        <v>50</v>
      </c>
      <c r="K41" s="34">
        <v>0</v>
      </c>
      <c r="L41" s="34">
        <v>46</v>
      </c>
      <c r="M41" s="34">
        <v>16</v>
      </c>
      <c r="N41" s="34">
        <v>18</v>
      </c>
      <c r="O41" s="34">
        <v>2</v>
      </c>
      <c r="P41" s="40" t="s">
        <v>85</v>
      </c>
    </row>
    <row r="42" spans="1:16" s="47" customFormat="1" ht="12" customHeight="1">
      <c r="A42" s="44" t="s">
        <v>86</v>
      </c>
      <c r="B42" s="52">
        <f aca="true" t="shared" si="8" ref="B42:O42">SUM(B43:B50)</f>
        <v>53750.09</v>
      </c>
      <c r="C42" s="52">
        <f t="shared" si="8"/>
        <v>53002.27</v>
      </c>
      <c r="D42" s="52">
        <f t="shared" si="8"/>
        <v>29088.170000000002</v>
      </c>
      <c r="E42" s="52">
        <f t="shared" si="8"/>
        <v>28806.94</v>
      </c>
      <c r="F42" s="52">
        <f t="shared" si="8"/>
        <v>281.23</v>
      </c>
      <c r="G42" s="52">
        <f t="shared" si="8"/>
        <v>23474.23</v>
      </c>
      <c r="H42" s="52">
        <f t="shared" si="8"/>
        <v>1063.7999999999997</v>
      </c>
      <c r="I42" s="52">
        <f t="shared" si="8"/>
        <v>22410.43</v>
      </c>
      <c r="J42" s="52">
        <f t="shared" si="8"/>
        <v>134.022</v>
      </c>
      <c r="K42" s="52">
        <f t="shared" si="8"/>
        <v>305.84999999999997</v>
      </c>
      <c r="L42" s="52">
        <f t="shared" si="8"/>
        <v>284.47999999999996</v>
      </c>
      <c r="M42" s="52">
        <f t="shared" si="8"/>
        <v>463.34000000000003</v>
      </c>
      <c r="N42" s="52">
        <f t="shared" si="8"/>
        <v>1058</v>
      </c>
      <c r="O42" s="52">
        <f t="shared" si="8"/>
        <v>160.4</v>
      </c>
      <c r="P42" s="46" t="s">
        <v>87</v>
      </c>
    </row>
    <row r="43" spans="1:16" ht="12" customHeight="1">
      <c r="A43" s="37" t="s">
        <v>88</v>
      </c>
      <c r="B43" s="35">
        <v>1238.21</v>
      </c>
      <c r="C43" s="34">
        <v>1227.79</v>
      </c>
      <c r="D43" s="34">
        <v>268.38</v>
      </c>
      <c r="E43" s="34">
        <v>268.38</v>
      </c>
      <c r="F43" s="34">
        <v>0</v>
      </c>
      <c r="G43" s="34">
        <v>958.12</v>
      </c>
      <c r="H43" s="34">
        <v>14.43</v>
      </c>
      <c r="I43" s="34">
        <v>943.69</v>
      </c>
      <c r="J43" s="34">
        <v>1.29</v>
      </c>
      <c r="K43" s="34">
        <v>0</v>
      </c>
      <c r="L43" s="34">
        <v>5.4</v>
      </c>
      <c r="M43" s="34">
        <v>5.02</v>
      </c>
      <c r="N43" s="34">
        <v>8</v>
      </c>
      <c r="O43" s="34">
        <v>0</v>
      </c>
      <c r="P43" s="40" t="s">
        <v>89</v>
      </c>
    </row>
    <row r="44" spans="1:16" ht="12" customHeight="1">
      <c r="A44" s="37" t="s">
        <v>90</v>
      </c>
      <c r="B44" s="35">
        <v>7066.42</v>
      </c>
      <c r="C44" s="34">
        <v>6925.86</v>
      </c>
      <c r="D44" s="34">
        <v>4177.4</v>
      </c>
      <c r="E44" s="34">
        <v>4169.88</v>
      </c>
      <c r="F44" s="34">
        <v>7.52</v>
      </c>
      <c r="G44" s="34">
        <v>2701.27</v>
      </c>
      <c r="H44" s="34">
        <v>61.79</v>
      </c>
      <c r="I44" s="34">
        <v>2639.48</v>
      </c>
      <c r="J44" s="34">
        <v>21.222</v>
      </c>
      <c r="K44" s="34">
        <v>25.97</v>
      </c>
      <c r="L44" s="34">
        <v>48.27</v>
      </c>
      <c r="M44" s="34">
        <v>92.29</v>
      </c>
      <c r="N44" s="34">
        <v>104</v>
      </c>
      <c r="O44" s="34">
        <v>8</v>
      </c>
      <c r="P44" s="40" t="s">
        <v>91</v>
      </c>
    </row>
    <row r="45" spans="1:16" ht="12" customHeight="1">
      <c r="A45" s="37" t="s">
        <v>92</v>
      </c>
      <c r="B45" s="35">
        <v>11194.22</v>
      </c>
      <c r="C45" s="34">
        <v>11075.45</v>
      </c>
      <c r="D45" s="34">
        <v>7077.22</v>
      </c>
      <c r="E45" s="34">
        <v>7054.36</v>
      </c>
      <c r="F45" s="34">
        <v>22.86</v>
      </c>
      <c r="G45" s="34">
        <v>3842.41</v>
      </c>
      <c r="H45" s="34">
        <v>167.08</v>
      </c>
      <c r="I45" s="34">
        <v>3675.33</v>
      </c>
      <c r="J45" s="34">
        <v>28.6</v>
      </c>
      <c r="K45" s="34">
        <v>127.22</v>
      </c>
      <c r="L45" s="34">
        <v>54.9</v>
      </c>
      <c r="M45" s="34">
        <v>63.87</v>
      </c>
      <c r="N45" s="34">
        <v>269</v>
      </c>
      <c r="O45" s="34">
        <v>36</v>
      </c>
      <c r="P45" s="40" t="s">
        <v>93</v>
      </c>
    </row>
    <row r="46" spans="1:16" ht="12" customHeight="1">
      <c r="A46" s="37" t="s">
        <v>94</v>
      </c>
      <c r="B46" s="35">
        <v>16275.58</v>
      </c>
      <c r="C46" s="34">
        <v>16102.11</v>
      </c>
      <c r="D46" s="34">
        <v>8790.66</v>
      </c>
      <c r="E46" s="34">
        <v>8564.41</v>
      </c>
      <c r="F46" s="34">
        <v>226.25</v>
      </c>
      <c r="G46" s="34">
        <v>7183.65</v>
      </c>
      <c r="H46" s="34">
        <v>631.78</v>
      </c>
      <c r="I46" s="34">
        <v>6551.87</v>
      </c>
      <c r="J46" s="34">
        <v>42.59</v>
      </c>
      <c r="K46" s="34">
        <v>85.21</v>
      </c>
      <c r="L46" s="34">
        <v>107.66</v>
      </c>
      <c r="M46" s="34">
        <v>65.81</v>
      </c>
      <c r="N46" s="34">
        <v>319</v>
      </c>
      <c r="O46" s="34">
        <v>106</v>
      </c>
      <c r="P46" s="40" t="s">
        <v>95</v>
      </c>
    </row>
    <row r="47" spans="1:16" ht="12" customHeight="1">
      <c r="A47" s="37" t="s">
        <v>96</v>
      </c>
      <c r="B47" s="35">
        <v>6573.67</v>
      </c>
      <c r="C47" s="34">
        <v>6530.38</v>
      </c>
      <c r="D47" s="34">
        <v>4667.63</v>
      </c>
      <c r="E47" s="34">
        <v>4662.28</v>
      </c>
      <c r="F47" s="3">
        <v>5.35</v>
      </c>
      <c r="G47" s="34">
        <v>1797.42</v>
      </c>
      <c r="H47" s="34">
        <v>97.32</v>
      </c>
      <c r="I47" s="34">
        <v>1700.1</v>
      </c>
      <c r="J47" s="34">
        <v>10.46</v>
      </c>
      <c r="K47" s="34">
        <v>54.87</v>
      </c>
      <c r="L47" s="34">
        <v>21.92</v>
      </c>
      <c r="M47" s="34">
        <v>21.37</v>
      </c>
      <c r="N47" s="34">
        <v>181</v>
      </c>
      <c r="O47" s="34">
        <v>10</v>
      </c>
      <c r="P47" s="40" t="s">
        <v>97</v>
      </c>
    </row>
    <row r="48" spans="1:16" ht="12" customHeight="1">
      <c r="A48" s="37" t="s">
        <v>98</v>
      </c>
      <c r="B48" s="35">
        <v>1422.51</v>
      </c>
      <c r="C48" s="34">
        <v>1409.26</v>
      </c>
      <c r="D48" s="34">
        <v>378.04</v>
      </c>
      <c r="E48" s="34">
        <v>378.04</v>
      </c>
      <c r="F48" s="34">
        <v>0</v>
      </c>
      <c r="G48" s="34">
        <v>1024.64</v>
      </c>
      <c r="H48" s="34">
        <v>5.81</v>
      </c>
      <c r="I48" s="34">
        <v>1018.83</v>
      </c>
      <c r="J48" s="34">
        <v>6.58</v>
      </c>
      <c r="K48" s="34">
        <v>0</v>
      </c>
      <c r="L48" s="34">
        <v>3.03</v>
      </c>
      <c r="M48" s="34">
        <v>10.22</v>
      </c>
      <c r="N48" s="34">
        <v>27</v>
      </c>
      <c r="O48" s="34">
        <v>0</v>
      </c>
      <c r="P48" s="40" t="s">
        <v>99</v>
      </c>
    </row>
    <row r="49" spans="1:16" ht="12" customHeight="1">
      <c r="A49" s="37" t="s">
        <v>100</v>
      </c>
      <c r="B49" s="35">
        <v>2240.38</v>
      </c>
      <c r="C49" s="34">
        <v>2155.25</v>
      </c>
      <c r="D49" s="34">
        <v>823.68</v>
      </c>
      <c r="E49" s="34">
        <v>818.02</v>
      </c>
      <c r="F49" s="34">
        <v>5.66</v>
      </c>
      <c r="G49" s="34">
        <v>1321.36</v>
      </c>
      <c r="H49" s="34">
        <v>2.68</v>
      </c>
      <c r="I49" s="34">
        <v>1318.68</v>
      </c>
      <c r="J49" s="34">
        <v>10.21</v>
      </c>
      <c r="K49" s="34">
        <v>0</v>
      </c>
      <c r="L49" s="34">
        <v>7.5</v>
      </c>
      <c r="M49" s="34">
        <v>77.63</v>
      </c>
      <c r="N49" s="34">
        <v>22</v>
      </c>
      <c r="O49" s="34">
        <v>0</v>
      </c>
      <c r="P49" s="40" t="s">
        <v>101</v>
      </c>
    </row>
    <row r="50" spans="1:16" ht="12" customHeight="1">
      <c r="A50" s="37" t="s">
        <v>102</v>
      </c>
      <c r="B50" s="35">
        <v>7739.1</v>
      </c>
      <c r="C50" s="34">
        <v>7576.17</v>
      </c>
      <c r="D50" s="34">
        <v>2905.16</v>
      </c>
      <c r="E50" s="34">
        <v>2891.57</v>
      </c>
      <c r="F50" s="34">
        <v>13.59</v>
      </c>
      <c r="G50" s="34">
        <v>4645.36</v>
      </c>
      <c r="H50" s="34">
        <v>82.91</v>
      </c>
      <c r="I50" s="34">
        <v>4562.45</v>
      </c>
      <c r="J50" s="34">
        <v>13.07</v>
      </c>
      <c r="K50" s="34">
        <v>12.58</v>
      </c>
      <c r="L50" s="34">
        <v>35.8</v>
      </c>
      <c r="M50" s="34">
        <v>127.13</v>
      </c>
      <c r="N50" s="34">
        <v>128</v>
      </c>
      <c r="O50" s="34">
        <v>0.4</v>
      </c>
      <c r="P50" s="40" t="s">
        <v>103</v>
      </c>
    </row>
    <row r="51" spans="1:16" s="47" customFormat="1" ht="12" customHeight="1">
      <c r="A51" s="44" t="s">
        <v>104</v>
      </c>
      <c r="B51" s="52">
        <f aca="true" t="shared" si="9" ref="B51:N51">SUM(B52:B59)</f>
        <v>47072</v>
      </c>
      <c r="C51" s="52">
        <f t="shared" si="9"/>
        <v>43315</v>
      </c>
      <c r="D51" s="52">
        <f t="shared" si="9"/>
        <v>19721</v>
      </c>
      <c r="E51" s="52">
        <f t="shared" si="9"/>
        <v>19605</v>
      </c>
      <c r="F51" s="52">
        <f t="shared" si="9"/>
        <v>116.25</v>
      </c>
      <c r="G51" s="52">
        <f t="shared" si="9"/>
        <v>23594</v>
      </c>
      <c r="H51" s="52">
        <f t="shared" si="9"/>
        <v>1180</v>
      </c>
      <c r="I51" s="52">
        <f t="shared" si="9"/>
        <v>22414</v>
      </c>
      <c r="J51" s="52">
        <f t="shared" si="9"/>
        <v>1410</v>
      </c>
      <c r="K51" s="52">
        <f t="shared" si="9"/>
        <v>34.33</v>
      </c>
      <c r="L51" s="52">
        <f t="shared" si="9"/>
        <v>2009</v>
      </c>
      <c r="M51" s="52">
        <f t="shared" si="9"/>
        <v>304</v>
      </c>
      <c r="N51" s="52">
        <f t="shared" si="9"/>
        <v>644</v>
      </c>
      <c r="O51" s="52">
        <f>SUM(O52:O59)+1</f>
        <v>115</v>
      </c>
      <c r="P51" s="46" t="s">
        <v>105</v>
      </c>
    </row>
    <row r="52" spans="1:16" ht="12" customHeight="1">
      <c r="A52" s="37" t="s">
        <v>106</v>
      </c>
      <c r="B52" s="35">
        <v>9508</v>
      </c>
      <c r="C52" s="34">
        <v>8632</v>
      </c>
      <c r="D52" s="34">
        <v>3910</v>
      </c>
      <c r="E52" s="34">
        <v>3883</v>
      </c>
      <c r="F52" s="34">
        <v>27</v>
      </c>
      <c r="G52" s="34">
        <v>4722</v>
      </c>
      <c r="H52" s="34">
        <v>195</v>
      </c>
      <c r="I52" s="34">
        <v>4527</v>
      </c>
      <c r="J52" s="34">
        <v>299</v>
      </c>
      <c r="K52" s="34">
        <v>14</v>
      </c>
      <c r="L52" s="34">
        <v>514</v>
      </c>
      <c r="M52" s="34">
        <v>49</v>
      </c>
      <c r="N52" s="3">
        <v>164</v>
      </c>
      <c r="O52" s="34">
        <v>6</v>
      </c>
      <c r="P52" s="40" t="s">
        <v>107</v>
      </c>
    </row>
    <row r="53" spans="1:16" ht="12" customHeight="1">
      <c r="A53" s="37" t="s">
        <v>108</v>
      </c>
      <c r="B53" s="35">
        <v>10600</v>
      </c>
      <c r="C53" s="34">
        <v>9814</v>
      </c>
      <c r="D53" s="34">
        <v>4735</v>
      </c>
      <c r="E53" s="34">
        <v>4717</v>
      </c>
      <c r="F53" s="34">
        <v>18</v>
      </c>
      <c r="G53" s="34">
        <v>5079</v>
      </c>
      <c r="H53" s="34">
        <v>352</v>
      </c>
      <c r="I53" s="34">
        <v>4727</v>
      </c>
      <c r="J53" s="34">
        <v>242</v>
      </c>
      <c r="K53" s="34">
        <v>10</v>
      </c>
      <c r="L53" s="34">
        <v>471</v>
      </c>
      <c r="M53" s="34">
        <v>63</v>
      </c>
      <c r="N53" s="34">
        <v>132</v>
      </c>
      <c r="O53" s="34">
        <v>19</v>
      </c>
      <c r="P53" s="40" t="s">
        <v>109</v>
      </c>
    </row>
    <row r="54" spans="1:16" ht="12" customHeight="1">
      <c r="A54" s="37" t="s">
        <v>110</v>
      </c>
      <c r="B54" s="35">
        <v>3445</v>
      </c>
      <c r="C54" s="34">
        <v>3263</v>
      </c>
      <c r="D54" s="34">
        <v>1491</v>
      </c>
      <c r="E54" s="39">
        <v>1485</v>
      </c>
      <c r="F54" s="34">
        <v>6</v>
      </c>
      <c r="G54" s="34">
        <v>1772</v>
      </c>
      <c r="H54" s="34">
        <v>125</v>
      </c>
      <c r="I54" s="34">
        <v>1647</v>
      </c>
      <c r="J54" s="34">
        <v>53</v>
      </c>
      <c r="K54" s="34">
        <v>3</v>
      </c>
      <c r="L54" s="34">
        <v>106</v>
      </c>
      <c r="M54" s="34">
        <v>20</v>
      </c>
      <c r="N54" s="34">
        <v>53</v>
      </c>
      <c r="O54" s="34">
        <v>13</v>
      </c>
      <c r="P54" s="40" t="s">
        <v>111</v>
      </c>
    </row>
    <row r="55" spans="1:16" ht="12" customHeight="1">
      <c r="A55" s="37" t="s">
        <v>112</v>
      </c>
      <c r="B55" s="35">
        <v>7549</v>
      </c>
      <c r="C55" s="34">
        <v>7049</v>
      </c>
      <c r="D55" s="34">
        <v>3614</v>
      </c>
      <c r="E55" s="34">
        <v>3606</v>
      </c>
      <c r="F55" s="34">
        <v>8</v>
      </c>
      <c r="G55" s="34">
        <v>3435</v>
      </c>
      <c r="H55" s="34">
        <v>98</v>
      </c>
      <c r="I55" s="34">
        <v>3337</v>
      </c>
      <c r="J55" s="34">
        <v>232</v>
      </c>
      <c r="K55" s="34">
        <v>4</v>
      </c>
      <c r="L55" s="34">
        <v>204</v>
      </c>
      <c r="M55" s="34">
        <v>60</v>
      </c>
      <c r="N55" s="34">
        <v>126</v>
      </c>
      <c r="O55" s="34">
        <v>17</v>
      </c>
      <c r="P55" s="40" t="s">
        <v>113</v>
      </c>
    </row>
    <row r="56" spans="1:16" ht="12" customHeight="1">
      <c r="A56" s="37" t="s">
        <v>114</v>
      </c>
      <c r="B56" s="35">
        <v>4246</v>
      </c>
      <c r="C56" s="34">
        <v>3930</v>
      </c>
      <c r="D56" s="34">
        <v>1582</v>
      </c>
      <c r="E56" s="34">
        <v>1565</v>
      </c>
      <c r="F56" s="34">
        <v>17</v>
      </c>
      <c r="G56" s="34">
        <v>2348</v>
      </c>
      <c r="H56" s="34">
        <v>163</v>
      </c>
      <c r="I56" s="34">
        <v>2185</v>
      </c>
      <c r="J56" s="34">
        <v>148</v>
      </c>
      <c r="K56" s="34">
        <v>0</v>
      </c>
      <c r="L56" s="34">
        <v>161</v>
      </c>
      <c r="M56" s="34">
        <v>7</v>
      </c>
      <c r="N56" s="34">
        <v>97</v>
      </c>
      <c r="O56" s="34">
        <v>16</v>
      </c>
      <c r="P56" s="40" t="s">
        <v>115</v>
      </c>
    </row>
    <row r="57" spans="1:16" ht="12" customHeight="1">
      <c r="A57" s="37" t="s">
        <v>116</v>
      </c>
      <c r="B57" s="35">
        <v>7380</v>
      </c>
      <c r="C57" s="34">
        <v>6691</v>
      </c>
      <c r="D57" s="34">
        <v>3022</v>
      </c>
      <c r="E57" s="34">
        <v>2990</v>
      </c>
      <c r="F57" s="34">
        <v>32</v>
      </c>
      <c r="G57" s="34">
        <v>3669</v>
      </c>
      <c r="H57" s="34">
        <v>172</v>
      </c>
      <c r="I57" s="34">
        <v>3497</v>
      </c>
      <c r="J57" s="34">
        <v>230</v>
      </c>
      <c r="K57" s="34">
        <v>2</v>
      </c>
      <c r="L57" s="34">
        <v>383</v>
      </c>
      <c r="M57" s="34">
        <v>74</v>
      </c>
      <c r="N57" s="34">
        <v>32</v>
      </c>
      <c r="O57" s="34">
        <v>27</v>
      </c>
      <c r="P57" s="40" t="s">
        <v>117</v>
      </c>
    </row>
    <row r="58" spans="1:16" ht="12" customHeight="1">
      <c r="A58" s="37" t="s">
        <v>118</v>
      </c>
      <c r="B58" s="35">
        <v>1028</v>
      </c>
      <c r="C58" s="34">
        <v>917</v>
      </c>
      <c r="D58" s="34">
        <v>285</v>
      </c>
      <c r="E58" s="34">
        <v>285</v>
      </c>
      <c r="F58" s="34">
        <v>0</v>
      </c>
      <c r="G58" s="34">
        <v>632</v>
      </c>
      <c r="H58" s="34">
        <v>15</v>
      </c>
      <c r="I58" s="34">
        <v>617</v>
      </c>
      <c r="J58" s="34">
        <v>58</v>
      </c>
      <c r="K58" s="34">
        <v>0</v>
      </c>
      <c r="L58" s="34">
        <v>45</v>
      </c>
      <c r="M58" s="34">
        <v>8</v>
      </c>
      <c r="N58" s="34">
        <v>8</v>
      </c>
      <c r="O58" s="34">
        <v>1</v>
      </c>
      <c r="P58" s="40" t="s">
        <v>119</v>
      </c>
    </row>
    <row r="59" spans="1:16" ht="12" customHeight="1">
      <c r="A59" s="37" t="s">
        <v>120</v>
      </c>
      <c r="B59" s="35">
        <v>3316</v>
      </c>
      <c r="C59" s="34">
        <v>3019</v>
      </c>
      <c r="D59" s="34">
        <v>1082</v>
      </c>
      <c r="E59" s="34">
        <v>1074</v>
      </c>
      <c r="F59" s="34">
        <v>8.25</v>
      </c>
      <c r="G59" s="34">
        <v>1937</v>
      </c>
      <c r="H59" s="34">
        <v>60</v>
      </c>
      <c r="I59" s="34">
        <v>1877</v>
      </c>
      <c r="J59" s="34">
        <v>148</v>
      </c>
      <c r="K59" s="34">
        <v>1.33</v>
      </c>
      <c r="L59" s="34">
        <v>125</v>
      </c>
      <c r="M59" s="34">
        <v>23</v>
      </c>
      <c r="N59" s="34">
        <v>32</v>
      </c>
      <c r="O59" s="34">
        <v>15</v>
      </c>
      <c r="P59" s="40" t="s">
        <v>121</v>
      </c>
    </row>
    <row r="60" spans="1:16" s="47" customFormat="1" ht="12" customHeight="1">
      <c r="A60" s="44" t="s">
        <v>122</v>
      </c>
      <c r="B60" s="52">
        <f aca="true" t="shared" si="10" ref="B60:O60">SUM(B61:B63)</f>
        <v>16627</v>
      </c>
      <c r="C60" s="52">
        <f t="shared" si="10"/>
        <v>14662</v>
      </c>
      <c r="D60" s="52">
        <f t="shared" si="10"/>
        <v>8565</v>
      </c>
      <c r="E60" s="52">
        <f t="shared" si="10"/>
        <v>8495</v>
      </c>
      <c r="F60" s="52">
        <f t="shared" si="10"/>
        <v>70</v>
      </c>
      <c r="G60" s="52">
        <f t="shared" si="10"/>
        <v>6097</v>
      </c>
      <c r="H60" s="52">
        <f t="shared" si="10"/>
        <v>371</v>
      </c>
      <c r="I60" s="52">
        <f t="shared" si="10"/>
        <v>5726</v>
      </c>
      <c r="J60" s="52">
        <f t="shared" si="10"/>
        <v>291</v>
      </c>
      <c r="K60" s="52">
        <f t="shared" si="10"/>
        <v>13</v>
      </c>
      <c r="L60" s="52">
        <f t="shared" si="10"/>
        <v>1603</v>
      </c>
      <c r="M60" s="52">
        <f t="shared" si="10"/>
        <v>58</v>
      </c>
      <c r="N60" s="52">
        <f t="shared" si="10"/>
        <v>571</v>
      </c>
      <c r="O60" s="52">
        <f t="shared" si="10"/>
        <v>89</v>
      </c>
      <c r="P60" s="46" t="s">
        <v>123</v>
      </c>
    </row>
    <row r="61" spans="1:16" ht="12" customHeight="1">
      <c r="A61" s="37" t="s">
        <v>124</v>
      </c>
      <c r="B61" s="35">
        <v>3103</v>
      </c>
      <c r="C61" s="34">
        <v>2969</v>
      </c>
      <c r="D61" s="34">
        <v>2201</v>
      </c>
      <c r="E61" s="34">
        <v>2201</v>
      </c>
      <c r="F61" s="34">
        <v>0</v>
      </c>
      <c r="G61" s="34">
        <v>768</v>
      </c>
      <c r="H61" s="34">
        <v>50</v>
      </c>
      <c r="I61" s="34">
        <v>718</v>
      </c>
      <c r="J61" s="34">
        <v>68</v>
      </c>
      <c r="K61" s="34">
        <v>9</v>
      </c>
      <c r="L61" s="34">
        <v>55</v>
      </c>
      <c r="M61" s="34">
        <v>2</v>
      </c>
      <c r="N61" s="34">
        <v>89</v>
      </c>
      <c r="O61" s="34">
        <v>13</v>
      </c>
      <c r="P61" s="40" t="s">
        <v>125</v>
      </c>
    </row>
    <row r="62" spans="1:16" ht="12" customHeight="1">
      <c r="A62" s="37" t="s">
        <v>126</v>
      </c>
      <c r="B62" s="35">
        <v>7243</v>
      </c>
      <c r="C62" s="34">
        <v>5768</v>
      </c>
      <c r="D62" s="34">
        <v>3309</v>
      </c>
      <c r="E62" s="34">
        <v>3284</v>
      </c>
      <c r="F62" s="34">
        <v>25</v>
      </c>
      <c r="G62" s="34">
        <v>2459</v>
      </c>
      <c r="H62" s="34">
        <v>175</v>
      </c>
      <c r="I62" s="34">
        <v>2284</v>
      </c>
      <c r="J62" s="34">
        <v>130</v>
      </c>
      <c r="K62" s="34">
        <v>2</v>
      </c>
      <c r="L62" s="34">
        <v>1325</v>
      </c>
      <c r="M62" s="34">
        <v>18</v>
      </c>
      <c r="N62" s="34">
        <v>259</v>
      </c>
      <c r="O62" s="34">
        <v>30</v>
      </c>
      <c r="P62" s="40" t="s">
        <v>127</v>
      </c>
    </row>
    <row r="63" spans="1:16" ht="12" customHeight="1">
      <c r="A63" s="37" t="s">
        <v>128</v>
      </c>
      <c r="B63" s="35">
        <v>6281</v>
      </c>
      <c r="C63" s="34">
        <v>5925</v>
      </c>
      <c r="D63" s="34">
        <v>3055</v>
      </c>
      <c r="E63" s="34">
        <v>3010</v>
      </c>
      <c r="F63" s="34">
        <v>45</v>
      </c>
      <c r="G63" s="34">
        <v>2870</v>
      </c>
      <c r="H63" s="34">
        <v>146</v>
      </c>
      <c r="I63" s="34">
        <v>2724</v>
      </c>
      <c r="J63" s="51">
        <v>93</v>
      </c>
      <c r="K63" s="34">
        <v>2</v>
      </c>
      <c r="L63" s="3">
        <v>223</v>
      </c>
      <c r="M63" s="34">
        <v>38</v>
      </c>
      <c r="N63" s="34">
        <v>223</v>
      </c>
      <c r="O63" s="34">
        <v>46</v>
      </c>
      <c r="P63" s="40" t="s">
        <v>129</v>
      </c>
    </row>
    <row r="64" spans="1:16" s="47" customFormat="1" ht="12" customHeight="1">
      <c r="A64" s="44" t="s">
        <v>130</v>
      </c>
      <c r="B64" s="52">
        <f aca="true" t="shared" si="11" ref="B64:O64">SUM(B65:B66)</f>
        <v>35123.619999999995</v>
      </c>
      <c r="C64" s="52">
        <f t="shared" si="11"/>
        <v>30039.15</v>
      </c>
      <c r="D64" s="52">
        <f t="shared" si="11"/>
        <v>19921.75</v>
      </c>
      <c r="E64" s="52">
        <f t="shared" si="11"/>
        <v>19434.03</v>
      </c>
      <c r="F64" s="52">
        <f t="shared" si="11"/>
        <v>487.72</v>
      </c>
      <c r="G64" s="52">
        <f t="shared" si="11"/>
        <v>9595.29</v>
      </c>
      <c r="H64" s="52">
        <f t="shared" si="11"/>
        <v>1627.99</v>
      </c>
      <c r="I64" s="52">
        <f t="shared" si="11"/>
        <v>7967.3</v>
      </c>
      <c r="J64" s="52">
        <f t="shared" si="11"/>
        <v>381.432</v>
      </c>
      <c r="K64" s="52">
        <f t="shared" si="11"/>
        <v>140.70999999999998</v>
      </c>
      <c r="L64" s="52">
        <f t="shared" si="11"/>
        <v>4752.51</v>
      </c>
      <c r="M64" s="52">
        <f t="shared" si="11"/>
        <v>331.96</v>
      </c>
      <c r="N64" s="52">
        <f>SUM(N65:N66)-1</f>
        <v>648</v>
      </c>
      <c r="O64" s="52">
        <f t="shared" si="11"/>
        <v>163</v>
      </c>
      <c r="P64" s="46" t="s">
        <v>131</v>
      </c>
    </row>
    <row r="65" spans="1:16" ht="12" customHeight="1">
      <c r="A65" s="37" t="s">
        <v>132</v>
      </c>
      <c r="B65" s="35">
        <v>16893.48</v>
      </c>
      <c r="C65" s="34">
        <v>14085.75</v>
      </c>
      <c r="D65" s="34">
        <v>9896.83</v>
      </c>
      <c r="E65" s="34">
        <v>9814.65</v>
      </c>
      <c r="F65" s="34">
        <v>82.18</v>
      </c>
      <c r="G65" s="34">
        <v>3950.66</v>
      </c>
      <c r="H65" s="34">
        <v>940.41</v>
      </c>
      <c r="I65" s="34">
        <v>3010.25</v>
      </c>
      <c r="J65" s="34">
        <v>190.852</v>
      </c>
      <c r="K65" s="34">
        <v>47.44</v>
      </c>
      <c r="L65" s="34">
        <v>2604.22</v>
      </c>
      <c r="M65" s="34">
        <v>203.51</v>
      </c>
      <c r="N65" s="34">
        <v>365</v>
      </c>
      <c r="O65" s="34">
        <v>86</v>
      </c>
      <c r="P65" s="40" t="s">
        <v>133</v>
      </c>
    </row>
    <row r="66" spans="1:16" ht="12" customHeight="1">
      <c r="A66" s="37" t="s">
        <v>134</v>
      </c>
      <c r="B66" s="35">
        <v>18230.14</v>
      </c>
      <c r="C66" s="34">
        <v>15953.4</v>
      </c>
      <c r="D66" s="34">
        <v>10024.92</v>
      </c>
      <c r="E66" s="34">
        <v>9619.38</v>
      </c>
      <c r="F66" s="34">
        <v>405.54</v>
      </c>
      <c r="G66" s="34">
        <v>5644.63</v>
      </c>
      <c r="H66" s="34">
        <v>687.58</v>
      </c>
      <c r="I66" s="34">
        <v>4957.05</v>
      </c>
      <c r="J66" s="34">
        <v>190.58</v>
      </c>
      <c r="K66" s="34">
        <v>93.27</v>
      </c>
      <c r="L66" s="34">
        <v>2148.29</v>
      </c>
      <c r="M66" s="34">
        <v>128.45</v>
      </c>
      <c r="N66" s="34">
        <v>284</v>
      </c>
      <c r="O66" s="34">
        <v>77</v>
      </c>
      <c r="P66" s="40" t="s">
        <v>135</v>
      </c>
    </row>
    <row r="67" spans="1:16" s="47" customFormat="1" ht="12" customHeight="1">
      <c r="A67" s="44" t="s">
        <v>136</v>
      </c>
      <c r="B67" s="52">
        <f aca="true" t="shared" si="12" ref="B67:N67">SUM(B68:B72)</f>
        <v>32371.940000000002</v>
      </c>
      <c r="C67" s="52">
        <f t="shared" si="12"/>
        <v>30764.519999999997</v>
      </c>
      <c r="D67" s="52">
        <f t="shared" si="12"/>
        <v>24521.59</v>
      </c>
      <c r="E67" s="52">
        <f t="shared" si="12"/>
        <v>24380.11</v>
      </c>
      <c r="F67" s="52">
        <f t="shared" si="12"/>
        <v>141.48</v>
      </c>
      <c r="G67" s="52">
        <f t="shared" si="12"/>
        <v>5813.9</v>
      </c>
      <c r="H67" s="52">
        <f t="shared" si="12"/>
        <v>485.71000000000004</v>
      </c>
      <c r="I67" s="52">
        <f t="shared" si="12"/>
        <v>5328.1900000000005</v>
      </c>
      <c r="J67" s="52">
        <f t="shared" si="12"/>
        <v>278.29</v>
      </c>
      <c r="K67" s="52">
        <f t="shared" si="12"/>
        <v>150.74</v>
      </c>
      <c r="L67" s="52">
        <f t="shared" si="12"/>
        <v>1458.47</v>
      </c>
      <c r="M67" s="52">
        <f t="shared" si="12"/>
        <v>148.95</v>
      </c>
      <c r="N67" s="52">
        <f t="shared" si="12"/>
        <v>518</v>
      </c>
      <c r="O67" s="52">
        <v>107</v>
      </c>
      <c r="P67" s="46" t="s">
        <v>137</v>
      </c>
    </row>
    <row r="68" spans="1:16" ht="12" customHeight="1">
      <c r="A68" s="37" t="s">
        <v>138</v>
      </c>
      <c r="B68" s="35">
        <v>7241.53</v>
      </c>
      <c r="C68" s="34">
        <v>7003.22</v>
      </c>
      <c r="D68" s="34">
        <v>6205.57</v>
      </c>
      <c r="E68" s="34">
        <v>6175.92</v>
      </c>
      <c r="F68" s="34">
        <v>29.65</v>
      </c>
      <c r="G68" s="34">
        <v>745.45</v>
      </c>
      <c r="H68" s="34">
        <v>59.32</v>
      </c>
      <c r="I68" s="34">
        <v>686.13</v>
      </c>
      <c r="J68" s="34">
        <v>29.07</v>
      </c>
      <c r="K68" s="34">
        <v>23.13</v>
      </c>
      <c r="L68" s="34">
        <v>193.31</v>
      </c>
      <c r="M68" s="34">
        <v>45</v>
      </c>
      <c r="N68" s="34">
        <v>84</v>
      </c>
      <c r="O68" s="34">
        <v>20</v>
      </c>
      <c r="P68" s="40" t="s">
        <v>139</v>
      </c>
    </row>
    <row r="69" spans="1:16" ht="12" customHeight="1">
      <c r="A69" s="37" t="s">
        <v>140</v>
      </c>
      <c r="B69" s="35">
        <v>6329.87</v>
      </c>
      <c r="C69" s="34">
        <v>6187.82</v>
      </c>
      <c r="D69" s="34">
        <v>5092.42</v>
      </c>
      <c r="E69" s="39">
        <v>5082.33</v>
      </c>
      <c r="F69" s="34">
        <v>10.09</v>
      </c>
      <c r="G69" s="34">
        <v>989.66</v>
      </c>
      <c r="H69" s="34">
        <v>84.57</v>
      </c>
      <c r="I69" s="34">
        <v>905.09</v>
      </c>
      <c r="J69" s="34">
        <v>62.94</v>
      </c>
      <c r="K69" s="34">
        <v>42.8</v>
      </c>
      <c r="L69" s="34">
        <v>123.05</v>
      </c>
      <c r="M69" s="34">
        <v>19</v>
      </c>
      <c r="N69" s="34">
        <v>109</v>
      </c>
      <c r="O69" s="34">
        <v>31</v>
      </c>
      <c r="P69" s="40" t="s">
        <v>141</v>
      </c>
    </row>
    <row r="70" spans="1:16" ht="12" customHeight="1">
      <c r="A70" s="37" t="s">
        <v>142</v>
      </c>
      <c r="B70" s="35">
        <v>7231.43</v>
      </c>
      <c r="C70" s="34">
        <v>6829.3</v>
      </c>
      <c r="D70" s="34">
        <v>5842.31</v>
      </c>
      <c r="E70" s="34">
        <v>5832.27</v>
      </c>
      <c r="F70" s="34">
        <v>10.04</v>
      </c>
      <c r="G70" s="34">
        <v>914.33</v>
      </c>
      <c r="H70" s="34">
        <v>79.3</v>
      </c>
      <c r="I70" s="34">
        <v>835.03</v>
      </c>
      <c r="J70" s="34">
        <v>45.09</v>
      </c>
      <c r="K70" s="34">
        <v>27.57</v>
      </c>
      <c r="L70" s="34">
        <v>377.88</v>
      </c>
      <c r="M70" s="34">
        <v>24.25</v>
      </c>
      <c r="N70" s="34">
        <v>112</v>
      </c>
      <c r="O70" s="34">
        <v>43</v>
      </c>
      <c r="P70" s="40" t="s">
        <v>143</v>
      </c>
    </row>
    <row r="71" spans="1:16" ht="12" customHeight="1">
      <c r="A71" s="37" t="s">
        <v>144</v>
      </c>
      <c r="B71" s="35">
        <v>3621.12</v>
      </c>
      <c r="C71" s="34">
        <v>3473.33</v>
      </c>
      <c r="D71" s="34">
        <v>2659.04</v>
      </c>
      <c r="E71" s="34">
        <v>2631.21</v>
      </c>
      <c r="F71" s="3">
        <v>27.83</v>
      </c>
      <c r="G71" s="34">
        <v>789.76</v>
      </c>
      <c r="H71" s="34">
        <v>75.25</v>
      </c>
      <c r="I71" s="34">
        <v>714.51</v>
      </c>
      <c r="J71" s="34">
        <v>14.08</v>
      </c>
      <c r="K71" s="34">
        <v>10.45</v>
      </c>
      <c r="L71" s="34">
        <v>140.79</v>
      </c>
      <c r="M71" s="34">
        <v>7</v>
      </c>
      <c r="N71" s="34">
        <v>31</v>
      </c>
      <c r="O71" s="34">
        <v>17</v>
      </c>
      <c r="P71" s="40" t="s">
        <v>145</v>
      </c>
    </row>
    <row r="72" spans="1:16" ht="12" customHeight="1">
      <c r="A72" s="37" t="s">
        <v>146</v>
      </c>
      <c r="B72" s="35">
        <v>7947.99</v>
      </c>
      <c r="C72" s="34">
        <v>7270.85</v>
      </c>
      <c r="D72" s="34">
        <v>4722.25</v>
      </c>
      <c r="E72" s="34">
        <v>4658.38</v>
      </c>
      <c r="F72" s="34">
        <v>63.87</v>
      </c>
      <c r="G72" s="34">
        <v>2374.7</v>
      </c>
      <c r="H72" s="34">
        <v>187.27</v>
      </c>
      <c r="I72" s="34">
        <v>2187.43</v>
      </c>
      <c r="J72" s="34">
        <v>127.11</v>
      </c>
      <c r="K72" s="34">
        <v>46.79</v>
      </c>
      <c r="L72" s="34">
        <v>623.44</v>
      </c>
      <c r="M72" s="34">
        <v>53.7</v>
      </c>
      <c r="N72" s="34">
        <v>182</v>
      </c>
      <c r="O72" s="34">
        <v>39</v>
      </c>
      <c r="P72" s="40" t="s">
        <v>147</v>
      </c>
    </row>
    <row r="73" spans="1:16" s="47" customFormat="1" ht="12" customHeight="1">
      <c r="A73" s="44" t="s">
        <v>148</v>
      </c>
      <c r="B73" s="52">
        <f aca="true" t="shared" si="13" ref="B73:N73">SUM(B74:B77)</f>
        <v>35402.47</v>
      </c>
      <c r="C73" s="52">
        <f t="shared" si="13"/>
        <v>34502.48</v>
      </c>
      <c r="D73" s="52">
        <f t="shared" si="13"/>
        <v>19772.66</v>
      </c>
      <c r="E73" s="52">
        <f t="shared" si="13"/>
        <v>19562.920000000002</v>
      </c>
      <c r="F73" s="52">
        <f t="shared" si="13"/>
        <v>209.74</v>
      </c>
      <c r="G73" s="52">
        <f t="shared" si="13"/>
        <v>14114.04</v>
      </c>
      <c r="H73" s="52">
        <f t="shared" si="13"/>
        <v>500.05</v>
      </c>
      <c r="I73" s="52">
        <f t="shared" si="13"/>
        <v>13613.99</v>
      </c>
      <c r="J73" s="52">
        <f t="shared" si="13"/>
        <v>452.913</v>
      </c>
      <c r="K73" s="52">
        <f t="shared" si="13"/>
        <v>162.87</v>
      </c>
      <c r="L73" s="52">
        <f t="shared" si="13"/>
        <v>631.75</v>
      </c>
      <c r="M73" s="52">
        <f t="shared" si="13"/>
        <v>268.24</v>
      </c>
      <c r="N73" s="52">
        <f t="shared" si="13"/>
        <v>622</v>
      </c>
      <c r="O73" s="52">
        <f>SUM(O74:O77)+2</f>
        <v>118</v>
      </c>
      <c r="P73" s="46" t="s">
        <v>149</v>
      </c>
    </row>
    <row r="74" spans="1:16" ht="12" customHeight="1">
      <c r="A74" s="37" t="s">
        <v>150</v>
      </c>
      <c r="B74" s="35">
        <v>2822.13</v>
      </c>
      <c r="C74" s="34">
        <v>2731.48</v>
      </c>
      <c r="D74" s="34">
        <v>1354.92</v>
      </c>
      <c r="E74" s="34">
        <v>1275.07</v>
      </c>
      <c r="F74" s="34">
        <v>79.85</v>
      </c>
      <c r="G74" s="34">
        <v>1266.64</v>
      </c>
      <c r="H74" s="34">
        <v>60.98</v>
      </c>
      <c r="I74" s="34">
        <v>1205.66</v>
      </c>
      <c r="J74" s="34">
        <v>91.68</v>
      </c>
      <c r="K74" s="34">
        <v>18.24</v>
      </c>
      <c r="L74" s="34">
        <v>65.57</v>
      </c>
      <c r="M74" s="34">
        <v>25.08</v>
      </c>
      <c r="N74" s="3">
        <v>50</v>
      </c>
      <c r="O74" s="34">
        <v>7</v>
      </c>
      <c r="P74" s="40" t="s">
        <v>151</v>
      </c>
    </row>
    <row r="75" spans="1:16" ht="12" customHeight="1">
      <c r="A75" s="37" t="s">
        <v>152</v>
      </c>
      <c r="B75" s="35">
        <v>7452.33</v>
      </c>
      <c r="C75" s="34">
        <v>7244.04</v>
      </c>
      <c r="D75" s="34">
        <v>3891.6</v>
      </c>
      <c r="E75" s="34">
        <v>3871.78</v>
      </c>
      <c r="F75" s="34">
        <v>19.82</v>
      </c>
      <c r="G75" s="34">
        <v>3179.83</v>
      </c>
      <c r="H75" s="34">
        <v>105.36</v>
      </c>
      <c r="I75" s="34">
        <v>3074.47</v>
      </c>
      <c r="J75" s="34">
        <v>136.3</v>
      </c>
      <c r="K75" s="34">
        <v>36.31</v>
      </c>
      <c r="L75" s="34">
        <v>132.23</v>
      </c>
      <c r="M75" s="34">
        <v>76.06</v>
      </c>
      <c r="N75" s="34">
        <v>142</v>
      </c>
      <c r="O75" s="34">
        <v>34</v>
      </c>
      <c r="P75" s="40" t="s">
        <v>153</v>
      </c>
    </row>
    <row r="76" spans="1:16" ht="12" customHeight="1">
      <c r="A76" s="37" t="s">
        <v>154</v>
      </c>
      <c r="B76" s="35">
        <v>15729.54</v>
      </c>
      <c r="C76" s="34">
        <v>15304.79</v>
      </c>
      <c r="D76" s="34">
        <v>7915.26</v>
      </c>
      <c r="E76" s="34">
        <v>7832.55</v>
      </c>
      <c r="F76" s="34">
        <v>82.71</v>
      </c>
      <c r="G76" s="34">
        <v>7192.72</v>
      </c>
      <c r="H76" s="34">
        <v>226.84</v>
      </c>
      <c r="I76" s="34">
        <v>6965.88</v>
      </c>
      <c r="J76" s="51">
        <v>142.563</v>
      </c>
      <c r="K76" s="34">
        <v>54.25</v>
      </c>
      <c r="L76" s="3">
        <v>298.24</v>
      </c>
      <c r="M76" s="34">
        <v>126.51</v>
      </c>
      <c r="N76" s="34">
        <v>197</v>
      </c>
      <c r="O76" s="34">
        <v>42</v>
      </c>
      <c r="P76" s="40" t="s">
        <v>155</v>
      </c>
    </row>
    <row r="77" spans="1:16" ht="12" customHeight="1">
      <c r="A77" s="37" t="s">
        <v>156</v>
      </c>
      <c r="B77" s="35">
        <v>9398.47</v>
      </c>
      <c r="C77" s="34">
        <v>9222.17</v>
      </c>
      <c r="D77" s="34">
        <v>6610.88</v>
      </c>
      <c r="E77" s="34">
        <v>6583.52</v>
      </c>
      <c r="F77" s="3">
        <v>27.36</v>
      </c>
      <c r="G77" s="34">
        <v>2474.85</v>
      </c>
      <c r="H77" s="34">
        <v>106.87</v>
      </c>
      <c r="I77" s="34">
        <v>2367.98</v>
      </c>
      <c r="J77" s="51">
        <v>82.37</v>
      </c>
      <c r="K77" s="34">
        <v>54.07</v>
      </c>
      <c r="L77" s="3">
        <v>135.71</v>
      </c>
      <c r="M77" s="34">
        <v>40.59</v>
      </c>
      <c r="N77" s="34">
        <v>233</v>
      </c>
      <c r="O77" s="34">
        <v>33</v>
      </c>
      <c r="P77" s="40" t="s">
        <v>157</v>
      </c>
    </row>
    <row r="78" spans="1:16" s="47" customFormat="1" ht="12" customHeight="1">
      <c r="A78" s="44" t="s">
        <v>158</v>
      </c>
      <c r="B78" s="52">
        <f aca="true" t="shared" si="14" ref="B78:O78">SUM(B79:B80)</f>
        <v>17519.760000000002</v>
      </c>
      <c r="C78" s="52">
        <f t="shared" si="14"/>
        <v>16855.9</v>
      </c>
      <c r="D78" s="52">
        <f t="shared" si="14"/>
        <v>7491.32</v>
      </c>
      <c r="E78" s="52">
        <f t="shared" si="14"/>
        <v>7319.79</v>
      </c>
      <c r="F78" s="52">
        <f t="shared" si="14"/>
        <v>171.53</v>
      </c>
      <c r="G78" s="52">
        <f t="shared" si="14"/>
        <v>8549.56</v>
      </c>
      <c r="H78" s="52">
        <f t="shared" si="14"/>
        <v>525.29</v>
      </c>
      <c r="I78" s="52">
        <f t="shared" si="14"/>
        <v>8024.27</v>
      </c>
      <c r="J78" s="52">
        <f t="shared" si="14"/>
        <v>722.79</v>
      </c>
      <c r="K78" s="52">
        <f t="shared" si="14"/>
        <v>92.23</v>
      </c>
      <c r="L78" s="52">
        <f t="shared" si="14"/>
        <v>568.46</v>
      </c>
      <c r="M78" s="52">
        <f t="shared" si="14"/>
        <v>95.4</v>
      </c>
      <c r="N78" s="52">
        <f t="shared" si="14"/>
        <v>166</v>
      </c>
      <c r="O78" s="52">
        <f t="shared" si="14"/>
        <v>47</v>
      </c>
      <c r="P78" s="46" t="s">
        <v>159</v>
      </c>
    </row>
    <row r="79" spans="1:16" ht="12" customHeight="1">
      <c r="A79" s="37" t="s">
        <v>160</v>
      </c>
      <c r="B79" s="35">
        <v>8653.2</v>
      </c>
      <c r="C79" s="34">
        <v>8497.57</v>
      </c>
      <c r="D79" s="34">
        <v>3739.78</v>
      </c>
      <c r="E79" s="34">
        <v>3648.29</v>
      </c>
      <c r="F79" s="34">
        <v>91.49</v>
      </c>
      <c r="G79" s="34">
        <v>4514.21</v>
      </c>
      <c r="H79" s="4">
        <v>240.38</v>
      </c>
      <c r="I79" s="4">
        <v>4273.83</v>
      </c>
      <c r="J79" s="4">
        <v>210.27</v>
      </c>
      <c r="K79" s="4">
        <v>33.31</v>
      </c>
      <c r="L79" s="4">
        <v>110.34</v>
      </c>
      <c r="M79" s="4">
        <v>45.29</v>
      </c>
      <c r="N79" s="4">
        <v>81</v>
      </c>
      <c r="O79" s="4">
        <v>19</v>
      </c>
      <c r="P79" s="40" t="s">
        <v>161</v>
      </c>
    </row>
    <row r="80" spans="1:16" ht="12" customHeight="1">
      <c r="A80" s="53" t="s">
        <v>162</v>
      </c>
      <c r="B80" s="54">
        <v>8866.56</v>
      </c>
      <c r="C80" s="55">
        <v>8358.33</v>
      </c>
      <c r="D80" s="55">
        <v>3751.54</v>
      </c>
      <c r="E80" s="56">
        <v>3671.5</v>
      </c>
      <c r="F80" s="55">
        <v>80.04</v>
      </c>
      <c r="G80" s="55">
        <v>4035.35</v>
      </c>
      <c r="H80" s="55">
        <v>284.91</v>
      </c>
      <c r="I80" s="55">
        <v>3750.44</v>
      </c>
      <c r="J80" s="55">
        <v>512.52</v>
      </c>
      <c r="K80" s="55">
        <v>58.92</v>
      </c>
      <c r="L80" s="55">
        <v>458.12</v>
      </c>
      <c r="M80" s="55">
        <v>50.11</v>
      </c>
      <c r="N80" s="55">
        <v>85</v>
      </c>
      <c r="O80" s="55">
        <v>28</v>
      </c>
      <c r="P80" s="57" t="s">
        <v>163</v>
      </c>
    </row>
    <row r="81" spans="1:7" ht="12" customHeight="1">
      <c r="A81" s="34" t="s">
        <v>164</v>
      </c>
      <c r="D81" s="34"/>
      <c r="E81" s="34"/>
      <c r="F81" s="34"/>
      <c r="G81" s="34"/>
    </row>
    <row r="82" spans="1:7" ht="12" customHeight="1">
      <c r="A82" s="34" t="s">
        <v>168</v>
      </c>
      <c r="D82" s="34"/>
      <c r="E82" s="34"/>
      <c r="F82" s="34"/>
      <c r="G82" s="34"/>
    </row>
    <row r="83" spans="1:7" ht="12" customHeight="1">
      <c r="A83" s="34" t="s">
        <v>169</v>
      </c>
      <c r="D83" s="34"/>
      <c r="E83" s="34"/>
      <c r="F83" s="34"/>
      <c r="G83" s="34"/>
    </row>
    <row r="84" spans="1:7" ht="12" customHeight="1">
      <c r="A84" s="34" t="s">
        <v>170</v>
      </c>
      <c r="E84" s="34"/>
      <c r="F84" s="34"/>
      <c r="G84" s="34"/>
    </row>
    <row r="85" spans="1:7" ht="12" customHeight="1">
      <c r="A85" s="34" t="s">
        <v>171</v>
      </c>
      <c r="E85" s="34"/>
      <c r="F85" s="34"/>
      <c r="G85" s="34"/>
    </row>
    <row r="86" spans="1:7" ht="12" customHeight="1">
      <c r="A86" s="34"/>
      <c r="E86" s="34"/>
      <c r="F86" s="34"/>
      <c r="G86" s="34"/>
    </row>
    <row r="87" spans="1:7" ht="12" customHeight="1">
      <c r="A87" s="34"/>
      <c r="E87" s="34"/>
      <c r="F87" s="34"/>
      <c r="G87" s="34"/>
    </row>
    <row r="88" spans="1:7" ht="12" customHeight="1">
      <c r="A88" s="34"/>
      <c r="E88" s="34"/>
      <c r="F88" s="34"/>
      <c r="G88" s="34"/>
    </row>
    <row r="89" spans="1:7" ht="12" customHeight="1">
      <c r="A89" s="34"/>
      <c r="E89" s="34"/>
      <c r="F89" s="34"/>
      <c r="G89" s="34"/>
    </row>
    <row r="90" spans="1:7" ht="12" customHeight="1">
      <c r="A90" s="34"/>
      <c r="E90" s="34"/>
      <c r="F90" s="34"/>
      <c r="G90" s="34"/>
    </row>
    <row r="91" spans="1:7" ht="12" customHeight="1">
      <c r="A91" s="34"/>
      <c r="E91" s="34"/>
      <c r="F91" s="34"/>
      <c r="G91" s="34"/>
    </row>
    <row r="92" spans="1:7" ht="12" customHeight="1">
      <c r="A92" s="34"/>
      <c r="E92" s="34"/>
      <c r="F92" s="34"/>
      <c r="G92" s="34"/>
    </row>
    <row r="93" spans="1:7" ht="12" customHeight="1">
      <c r="A93" s="34"/>
      <c r="E93" s="34"/>
      <c r="F93" s="34"/>
      <c r="G93" s="34"/>
    </row>
    <row r="94" spans="1:7" ht="12" customHeight="1">
      <c r="A94" s="34"/>
      <c r="E94" s="34"/>
      <c r="F94" s="34"/>
      <c r="G94" s="34"/>
    </row>
    <row r="95" spans="1:7" ht="12" customHeight="1">
      <c r="A95" s="34"/>
      <c r="E95" s="34"/>
      <c r="F95" s="34"/>
      <c r="G95" s="34"/>
    </row>
    <row r="96" spans="1:7" ht="12" customHeight="1">
      <c r="A96" s="34"/>
      <c r="E96" s="34"/>
      <c r="F96" s="34"/>
      <c r="G96" s="34"/>
    </row>
    <row r="97" spans="1:7" ht="12" customHeight="1">
      <c r="A97" s="34"/>
      <c r="E97" s="34"/>
      <c r="F97" s="34"/>
      <c r="G97" s="34"/>
    </row>
    <row r="98" spans="1:7" ht="12" customHeight="1">
      <c r="A98" s="34"/>
      <c r="E98" s="34"/>
      <c r="F98" s="34"/>
      <c r="G98" s="34"/>
    </row>
    <row r="99" spans="1:7" ht="12" customHeight="1">
      <c r="A99" s="34"/>
      <c r="E99" s="34"/>
      <c r="F99" s="34"/>
      <c r="G99" s="34"/>
    </row>
    <row r="100" spans="1:7" ht="12" customHeight="1">
      <c r="A100" s="34"/>
      <c r="E100" s="34"/>
      <c r="F100" s="34"/>
      <c r="G100" s="34"/>
    </row>
    <row r="101" spans="1:7" ht="12" customHeight="1">
      <c r="A101" s="34"/>
      <c r="E101" s="34"/>
      <c r="F101" s="34"/>
      <c r="G101" s="34"/>
    </row>
    <row r="102" spans="1:7" ht="12" customHeight="1">
      <c r="A102" s="34"/>
      <c r="E102" s="34"/>
      <c r="F102" s="34"/>
      <c r="G102" s="34"/>
    </row>
    <row r="103" spans="1:7" ht="12" customHeight="1">
      <c r="A103" s="34"/>
      <c r="E103" s="34"/>
      <c r="F103" s="34"/>
      <c r="G103" s="34"/>
    </row>
    <row r="104" spans="1:7" ht="12" customHeight="1">
      <c r="A104" s="34"/>
      <c r="E104" s="34"/>
      <c r="F104" s="34"/>
      <c r="G104" s="34"/>
    </row>
    <row r="105" spans="1:7" ht="12" customHeight="1">
      <c r="A105" s="34"/>
      <c r="E105" s="34"/>
      <c r="F105" s="34"/>
      <c r="G105" s="34"/>
    </row>
    <row r="106" spans="1:7" ht="12" customHeight="1">
      <c r="A106" s="34"/>
      <c r="E106" s="34"/>
      <c r="F106" s="34"/>
      <c r="G106" s="34"/>
    </row>
    <row r="107" spans="1:7" ht="12" customHeight="1">
      <c r="A107" s="34"/>
      <c r="E107" s="34"/>
      <c r="F107" s="34"/>
      <c r="G107" s="34"/>
    </row>
    <row r="108" spans="1:7" ht="12" customHeight="1">
      <c r="A108" s="34"/>
      <c r="E108" s="34"/>
      <c r="F108" s="34"/>
      <c r="G108" s="34"/>
    </row>
    <row r="109" spans="1:7" ht="12" customHeight="1">
      <c r="A109" s="34"/>
      <c r="E109" s="34"/>
      <c r="F109" s="34"/>
      <c r="G109" s="34"/>
    </row>
    <row r="110" spans="1:7" ht="12" customHeight="1">
      <c r="A110" s="34"/>
      <c r="E110" s="34"/>
      <c r="F110" s="34"/>
      <c r="G110" s="34"/>
    </row>
    <row r="111" spans="1:7" ht="12" customHeight="1">
      <c r="A111" s="34"/>
      <c r="E111" s="34"/>
      <c r="F111" s="34"/>
      <c r="G111" s="34"/>
    </row>
    <row r="112" spans="1:7" ht="12" customHeight="1">
      <c r="A112" s="34"/>
      <c r="E112" s="34"/>
      <c r="F112" s="34"/>
      <c r="G112" s="34"/>
    </row>
    <row r="113" spans="1:7" ht="12" customHeight="1">
      <c r="A113" s="34"/>
      <c r="E113" s="34"/>
      <c r="F113" s="34"/>
      <c r="G113" s="34"/>
    </row>
    <row r="114" spans="1:7" ht="12" customHeight="1">
      <c r="A114" s="34"/>
      <c r="E114" s="34"/>
      <c r="F114" s="34"/>
      <c r="G114" s="34"/>
    </row>
    <row r="115" spans="1:7" ht="12" customHeight="1">
      <c r="A115" s="34"/>
      <c r="E115" s="34"/>
      <c r="F115" s="34"/>
      <c r="G115" s="34"/>
    </row>
    <row r="116" spans="1:7" ht="12" customHeight="1">
      <c r="A116" s="34"/>
      <c r="E116" s="34"/>
      <c r="F116" s="34"/>
      <c r="G116" s="34"/>
    </row>
    <row r="117" spans="1:7" ht="12" customHeight="1">
      <c r="A117" s="34"/>
      <c r="E117" s="34"/>
      <c r="F117" s="34"/>
      <c r="G117" s="34"/>
    </row>
    <row r="118" spans="1:7" ht="12" customHeight="1">
      <c r="A118" s="34"/>
      <c r="E118" s="34"/>
      <c r="F118" s="34"/>
      <c r="G118" s="34"/>
    </row>
    <row r="119" spans="1:7" ht="12" customHeight="1">
      <c r="A119" s="34"/>
      <c r="E119" s="34"/>
      <c r="F119" s="34"/>
      <c r="G119" s="34"/>
    </row>
    <row r="120" spans="1:7" ht="12" customHeight="1">
      <c r="A120" s="34"/>
      <c r="E120" s="34"/>
      <c r="F120" s="34"/>
      <c r="G120" s="34"/>
    </row>
    <row r="121" spans="1:7" ht="12" customHeight="1">
      <c r="A121" s="34"/>
      <c r="E121" s="34"/>
      <c r="F121" s="34"/>
      <c r="G121" s="34"/>
    </row>
    <row r="122" spans="1:7" ht="12" customHeight="1">
      <c r="A122" s="34"/>
      <c r="E122" s="34"/>
      <c r="F122" s="34"/>
      <c r="G122" s="34"/>
    </row>
    <row r="123" spans="1:7" ht="12" customHeight="1">
      <c r="A123" s="34"/>
      <c r="E123" s="34"/>
      <c r="F123" s="34"/>
      <c r="G123" s="34"/>
    </row>
    <row r="124" spans="1:7" ht="12" customHeight="1">
      <c r="A124" s="34"/>
      <c r="E124" s="34"/>
      <c r="F124" s="34"/>
      <c r="G124" s="34"/>
    </row>
    <row r="125" spans="1:7" ht="12" customHeight="1">
      <c r="A125" s="34"/>
      <c r="E125" s="34"/>
      <c r="F125" s="34"/>
      <c r="G125" s="34"/>
    </row>
    <row r="126" spans="1:7" ht="12" customHeight="1">
      <c r="A126" s="34"/>
      <c r="E126" s="34"/>
      <c r="F126" s="34"/>
      <c r="G126" s="34"/>
    </row>
    <row r="127" spans="1:7" ht="12" customHeight="1">
      <c r="A127" s="34"/>
      <c r="E127" s="34"/>
      <c r="F127" s="34"/>
      <c r="G127" s="34"/>
    </row>
    <row r="128" ht="12" customHeight="1">
      <c r="A128" s="34"/>
    </row>
    <row r="129" ht="12" customHeight="1">
      <c r="A129" s="34"/>
    </row>
    <row r="130" ht="12" customHeight="1">
      <c r="A130" s="34"/>
    </row>
    <row r="131" ht="12" customHeight="1">
      <c r="A131" s="34"/>
    </row>
    <row r="132" ht="12" customHeight="1">
      <c r="A132" s="34"/>
    </row>
    <row r="133" ht="12" customHeight="1">
      <c r="A133" s="34"/>
    </row>
    <row r="134" ht="12" customHeight="1">
      <c r="A134" s="34"/>
    </row>
    <row r="135" ht="12" customHeight="1">
      <c r="A135" s="34"/>
    </row>
    <row r="136" ht="12" customHeight="1">
      <c r="A136" s="34"/>
    </row>
    <row r="137" ht="12" customHeight="1">
      <c r="A137" s="34"/>
    </row>
    <row r="138" ht="12" customHeight="1">
      <c r="A138" s="34"/>
    </row>
    <row r="139" ht="12" customHeight="1">
      <c r="A139" s="34"/>
    </row>
    <row r="140" ht="12" customHeight="1">
      <c r="A140" s="34"/>
    </row>
  </sheetData>
  <mergeCells count="1">
    <mergeCell ref="N1:P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2005-07-29T06:19:33Z</cp:lastPrinted>
  <dcterms:created xsi:type="dcterms:W3CDTF">2002-02-01T06:53:16Z</dcterms:created>
  <dcterms:modified xsi:type="dcterms:W3CDTF">2005-07-29T06:19:53Z</dcterms:modified>
  <cp:category/>
  <cp:version/>
  <cp:contentType/>
  <cp:contentStatus/>
</cp:coreProperties>
</file>