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5" sheetId="1" r:id="rId1"/>
  </sheets>
  <definedNames>
    <definedName name="_xlnm.Print_Area" localSheetId="0">'245'!$A$1:$U$84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<sst xmlns="http://schemas.openxmlformats.org/spreadsheetml/2006/main" count="140" uniqueCount="104">
  <si>
    <t>（単位　人、％）</t>
  </si>
  <si>
    <t>衆議院議員（比例代表）</t>
  </si>
  <si>
    <t>衆議院議員（小選挙区）</t>
  </si>
  <si>
    <t>標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</si>
  <si>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</si>
  <si>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</si>
  <si>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</si>
  <si>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</si>
  <si>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</si>
  <si>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</si>
  <si>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</si>
  <si>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</si>
  <si>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</si>
  <si>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</si>
  <si>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</si>
  <si>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</si>
  <si>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</si>
  <si>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</si>
  <si>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</si>
  <si>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</si>
  <si>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</si>
  <si>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</si>
  <si>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</si>
  <si>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</si>
  <si>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</si>
  <si>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</si>
  <si>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</si>
  <si>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</si>
  <si>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</si>
  <si>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</si>
  <si>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</si>
  <si>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</si>
  <si>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</si>
  <si>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</si>
  <si>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</si>
  <si>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</si>
  <si>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</si>
  <si>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</si>
  <si>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</si>
  <si>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</si>
  <si>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</si>
  <si>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</si>
  <si>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</si>
  <si>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</si>
  <si>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</si>
  <si>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</si>
  <si>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</si>
  <si>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</si>
  <si>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</si>
  <si>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</si>
  <si>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</si>
  <si>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</si>
  <si>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</si>
  <si>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</si>
  <si>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</si>
  <si>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</si>
  <si>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</si>
  <si>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</si>
  <si>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</si>
  <si>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</si>
  <si>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</si>
  <si>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</si>
  <si>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</si>
  <si>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</si>
  <si>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</si>
  <si>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</si>
  <si>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</si>
  <si>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</si>
  <si>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</si>
  <si>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</si>
  <si>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</si>
  <si>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</si>
  <si>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</si>
  <si>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</si>
  <si>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</si>
  <si>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</si>
  <si>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</si>
  <si>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</si>
  <si>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</si>
  <si>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</si>
  <si>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</si>
  <si>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</si>
  <si>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</si>
  <si>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</si>
  <si>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</si>
  <si>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</si>
  <si>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</si>
  <si>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</si>
  <si>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</si>
  <si>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</si>
  <si>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</si>
  <si>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</si>
  <si>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</si>
  <si>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市    町    村</t>
  </si>
  <si>
    <t>知　　　　事</t>
  </si>
  <si>
    <t>県議会議員</t>
  </si>
  <si>
    <t>資料：県市町村振興局</t>
  </si>
  <si>
    <t>（平成１５年４月１３日）</t>
  </si>
  <si>
    <t>（平成１５年４月１３日）</t>
  </si>
  <si>
    <t>（平成１５年１１月９日）</t>
  </si>
  <si>
    <t xml:space="preserve">                   245. 　 有　　権　　者　　数　　   お　　よ　　び　　投　　票　　率</t>
  </si>
  <si>
    <t>（平成１６年７月１１日）</t>
  </si>
  <si>
    <t>参議院議員（選挙区）</t>
  </si>
  <si>
    <t>参議院議員（比例代表）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</si>
</sst>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>
      <alignment horizontal="centerContinuous"/>
    </xf>
    <xf numFmtId="0" fontId="8" fillId="0" borderId="0" xfId="0" applyFont="1" applyAlignment="1">
      <alignment horizontal="center"/>
    </xf>
    <xf numFmtId="176" fontId="7" fillId="0" borderId="4" xfId="0" applyNumberFormat="1" applyFont="1" applyBorder="1" applyAlignment="1">
      <alignment horizontal="distributed"/>
    </xf>
    <xf numFmtId="176" fontId="7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41" fontId="10" fillId="0" borderId="0" xfId="16" applyNumberFormat="1" applyFont="1" applyAlignment="1">
      <alignment/>
    </xf>
    <xf numFmtId="185" fontId="10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1" fontId="12" fillId="0" borderId="0" xfId="16" applyNumberFormat="1" applyFont="1" applyAlignment="1">
      <alignment/>
    </xf>
    <xf numFmtId="185" fontId="12" fillId="0" borderId="0" xfId="16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41" fontId="13" fillId="0" borderId="0" xfId="16" applyNumberFormat="1" applyFont="1" applyAlignment="1" applyProtection="1">
      <alignment/>
      <protection locked="0"/>
    </xf>
    <xf numFmtId="41" fontId="1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41" fontId="10" fillId="0" borderId="0" xfId="16" applyNumberFormat="1" applyFont="1" applyAlignment="1" applyProtection="1">
      <alignment/>
      <protection/>
    </xf>
    <xf numFmtId="185" fontId="10" fillId="0" borderId="0" xfId="16" applyNumberFormat="1" applyFon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13" fillId="0" borderId="5" xfId="16" applyNumberFormat="1" applyFont="1" applyBorder="1" applyAlignment="1" applyProtection="1">
      <alignment/>
      <protection locked="0"/>
    </xf>
    <xf numFmtId="185" fontId="4" fillId="0" borderId="5" xfId="16" applyNumberFormat="1" applyFont="1" applyBorder="1" applyAlignment="1">
      <alignment/>
    </xf>
    <xf numFmtId="41" fontId="14" fillId="0" borderId="5" xfId="16" applyNumberFormat="1" applyFont="1" applyBorder="1" applyAlignment="1" applyProtection="1">
      <alignment/>
      <protection locked="0"/>
    </xf>
    <xf numFmtId="185" fontId="10" fillId="0" borderId="5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185" fontId="4" fillId="0" borderId="8" xfId="16" applyNumberFormat="1" applyFont="1" applyBorder="1" applyAlignment="1">
      <alignment/>
    </xf>
    <xf numFmtId="0" fontId="4" fillId="0" borderId="9" xfId="0" applyFont="1" applyBorder="1" applyAlignment="1">
      <alignment/>
    </xf>
    <xf numFmtId="0" fontId="12" fillId="0" borderId="0" xfId="0" applyFont="1" applyAlignment="1">
      <alignment/>
    </xf>
    <xf numFmtId="176" fontId="16" fillId="0" borderId="0" xfId="0" applyNumberFormat="1" applyFont="1" applyAlignment="1" applyProtection="1">
      <alignment horizontal="left"/>
      <protection/>
    </xf>
    <xf numFmtId="176" fontId="7" fillId="0" borderId="7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"/>
      <protection/>
    </xf>
    <xf numFmtId="176" fontId="9" fillId="0" borderId="9" xfId="0" applyNumberFormat="1" applyFont="1" applyBorder="1" applyAlignment="1" applyProtection="1">
      <alignment horizontal="center"/>
      <protection locked="0"/>
    </xf>
    <xf numFmtId="176" fontId="9" fillId="0" borderId="5" xfId="0" applyNumberFormat="1" applyFont="1" applyBorder="1" applyAlignment="1" applyProtection="1">
      <alignment horizontal="center"/>
      <protection locked="0"/>
    </xf>
    <xf numFmtId="176" fontId="9" fillId="0" borderId="8" xfId="0" applyNumberFormat="1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/>
    </xf>
    <xf numFmtId="49" fontId="9" fillId="0" borderId="5" xfId="0" applyNumberFormat="1" applyFont="1" applyBorder="1" applyAlignment="1" applyProtection="1">
      <alignment horizontal="center"/>
      <protection/>
    </xf>
    <xf numFmtId="49" fontId="9" fillId="0" borderId="8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3" width="11.375" style="0" customWidth="1"/>
    <col min="4" max="4" width="12.25390625" style="0" bestFit="1" customWidth="1"/>
    <col min="5" max="6" width="11.375" style="0" customWidth="1"/>
    <col min="7" max="7" width="12.25390625" style="0" bestFit="1" customWidth="1"/>
    <col min="8" max="9" width="11.375" style="0" customWidth="1"/>
    <col min="10" max="10" width="12.25390625" style="0" bestFit="1" customWidth="1"/>
    <col min="11" max="11" width="11.375" style="0" customWidth="1"/>
    <col min="12" max="12" width="13.00390625" style="0" customWidth="1"/>
    <col min="13" max="13" width="12.25390625" style="0" bestFit="1" customWidth="1"/>
    <col min="14" max="15" width="13.00390625" style="0" customWidth="1"/>
    <col min="16" max="16" width="12.25390625" style="0" bestFit="1" customWidth="1"/>
    <col min="17" max="18" width="13.00390625" style="0" customWidth="1"/>
    <col min="19" max="19" width="12.875" style="0" bestFit="1" customWidth="1"/>
    <col min="20" max="20" width="13.00390625" style="0" customWidth="1"/>
    <col min="21" max="21" width="2.625" style="0" customWidth="1"/>
  </cols>
  <sheetData>
    <row r="1" spans="2:13" ht="21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spans="2:13" ht="18.75">
      <c r="B2" s="1"/>
      <c r="C2" s="1"/>
      <c r="D2" s="1"/>
      <c r="F2" s="53" t="s">
        <v>100</v>
      </c>
      <c r="G2" s="1"/>
      <c r="H2" s="1"/>
      <c r="I2" s="1"/>
      <c r="J2" s="1"/>
      <c r="K2" s="1"/>
      <c r="L2" s="1"/>
      <c r="M2" s="1"/>
    </row>
    <row r="3" spans="2:13" ht="14.25" thickBo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2.25" customHeight="1" thickTop="1">
      <c r="A4" s="4"/>
      <c r="B4" s="5"/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8"/>
      <c r="O4" s="6"/>
      <c r="P4" s="7"/>
      <c r="Q4" s="8"/>
      <c r="R4" s="6"/>
      <c r="S4" s="7"/>
      <c r="T4" s="8"/>
      <c r="U4" s="7"/>
    </row>
    <row r="5" spans="1:21" ht="10.5" customHeight="1">
      <c r="A5" s="63" t="s">
        <v>93</v>
      </c>
      <c r="B5" s="64"/>
      <c r="C5" s="54" t="s">
        <v>94</v>
      </c>
      <c r="D5" s="55"/>
      <c r="E5" s="56"/>
      <c r="F5" s="54" t="s">
        <v>95</v>
      </c>
      <c r="G5" s="55"/>
      <c r="H5" s="56"/>
      <c r="I5" s="54" t="s">
        <v>1</v>
      </c>
      <c r="J5" s="55"/>
      <c r="K5" s="56"/>
      <c r="L5" s="54" t="s">
        <v>2</v>
      </c>
      <c r="M5" s="55"/>
      <c r="N5" s="56"/>
      <c r="O5" s="54" t="s">
        <v>102</v>
      </c>
      <c r="P5" s="55"/>
      <c r="Q5" s="56"/>
      <c r="R5" s="54" t="s">
        <v>103</v>
      </c>
      <c r="S5" s="55"/>
      <c r="T5" s="56"/>
      <c r="U5" s="9" t="s">
        <v>3</v>
      </c>
    </row>
    <row r="6" spans="1:21" ht="11.25" customHeight="1">
      <c r="A6" s="63"/>
      <c r="B6" s="64"/>
      <c r="C6" s="60" t="s">
        <v>97</v>
      </c>
      <c r="D6" s="61"/>
      <c r="E6" s="62"/>
      <c r="F6" s="57" t="s">
        <v>98</v>
      </c>
      <c r="G6" s="58"/>
      <c r="H6" s="59"/>
      <c r="I6" s="57" t="s">
        <v>99</v>
      </c>
      <c r="J6" s="58"/>
      <c r="K6" s="59"/>
      <c r="L6" s="57" t="s">
        <v>99</v>
      </c>
      <c r="M6" s="58"/>
      <c r="N6" s="59"/>
      <c r="O6" s="57" t="s">
        <v>101</v>
      </c>
      <c r="P6" s="58"/>
      <c r="Q6" s="59"/>
      <c r="R6" s="57" t="s">
        <v>101</v>
      </c>
      <c r="S6" s="58"/>
      <c r="T6" s="59"/>
      <c r="U6" s="9" t="s">
        <v>4</v>
      </c>
    </row>
    <row r="7" spans="1:21" ht="22.5">
      <c r="A7" s="65"/>
      <c r="B7" s="66"/>
      <c r="C7" s="10" t="s">
        <v>5</v>
      </c>
      <c r="D7" s="11" t="s">
        <v>6</v>
      </c>
      <c r="E7" s="11" t="s">
        <v>7</v>
      </c>
      <c r="F7" s="10" t="s">
        <v>5</v>
      </c>
      <c r="G7" s="11" t="s">
        <v>6</v>
      </c>
      <c r="H7" s="11" t="s">
        <v>7</v>
      </c>
      <c r="I7" s="10" t="s">
        <v>5</v>
      </c>
      <c r="J7" s="11" t="s">
        <v>6</v>
      </c>
      <c r="K7" s="11" t="s">
        <v>7</v>
      </c>
      <c r="L7" s="10" t="s">
        <v>5</v>
      </c>
      <c r="M7" s="11" t="s">
        <v>6</v>
      </c>
      <c r="N7" s="11" t="s">
        <v>7</v>
      </c>
      <c r="O7" s="10" t="s">
        <v>5</v>
      </c>
      <c r="P7" s="11" t="s">
        <v>6</v>
      </c>
      <c r="Q7" s="11" t="s">
        <v>7</v>
      </c>
      <c r="R7" s="10" t="s">
        <v>5</v>
      </c>
      <c r="S7" s="11" t="s">
        <v>6</v>
      </c>
      <c r="T7" s="11" t="s">
        <v>7</v>
      </c>
      <c r="U7" s="12" t="s">
        <v>8</v>
      </c>
    </row>
    <row r="8" spans="1:21" s="19" customFormat="1" ht="13.5" customHeight="1">
      <c r="A8" s="13" t="s">
        <v>9</v>
      </c>
      <c r="B8" s="14" t="s">
        <v>10</v>
      </c>
      <c r="C8" s="15">
        <f>C10+C12</f>
        <v>975593</v>
      </c>
      <c r="D8" s="15">
        <f>D10+D12</f>
        <v>673433</v>
      </c>
      <c r="E8" s="16">
        <f>ROUND(D8/C8*100,2)</f>
        <v>69.03</v>
      </c>
      <c r="F8" s="15">
        <f>F10+F12</f>
        <v>839722</v>
      </c>
      <c r="G8" s="15">
        <f>G10+G12</f>
        <v>584866</v>
      </c>
      <c r="H8" s="16">
        <f>ROUND(G8/F8*100,2)</f>
        <v>69.65</v>
      </c>
      <c r="I8" s="15">
        <f>I10+I12</f>
        <v>990386</v>
      </c>
      <c r="J8" s="15">
        <f>J10+J12</f>
        <v>689619</v>
      </c>
      <c r="K8" s="17">
        <f>J8/I8*100</f>
        <v>69.63133566104528</v>
      </c>
      <c r="L8" s="15">
        <f>L10+L12</f>
        <v>990386</v>
      </c>
      <c r="M8" s="15">
        <f>M10+M12</f>
        <v>689865</v>
      </c>
      <c r="N8" s="16">
        <f>M8/L8*100</f>
        <v>69.65617446127067</v>
      </c>
      <c r="O8" s="15">
        <f>O10+O12</f>
        <v>992284</v>
      </c>
      <c r="P8" s="15">
        <f>P10+P12</f>
        <v>640767</v>
      </c>
      <c r="Q8" s="17">
        <f>ROUND(P8/O8*100,2)</f>
        <v>64.57</v>
      </c>
      <c r="R8" s="15">
        <f>R10+R12</f>
        <v>992673</v>
      </c>
      <c r="S8" s="15">
        <f>S10+S12</f>
        <v>640813</v>
      </c>
      <c r="T8" s="16">
        <f>ROUND(S8/R8*100,2)</f>
        <v>64.55</v>
      </c>
      <c r="U8" s="18" t="s">
        <v>9</v>
      </c>
    </row>
    <row r="9" spans="1:21" s="19" customFormat="1" ht="3" customHeight="1">
      <c r="A9" s="20"/>
      <c r="B9" s="21"/>
      <c r="C9" s="15"/>
      <c r="D9" s="15"/>
      <c r="E9" s="16"/>
      <c r="F9" s="15"/>
      <c r="G9" s="15"/>
      <c r="H9" s="16"/>
      <c r="I9" s="15"/>
      <c r="J9" s="15"/>
      <c r="K9" s="15"/>
      <c r="L9" s="15"/>
      <c r="M9" s="15"/>
      <c r="N9" s="16"/>
      <c r="O9" s="15"/>
      <c r="P9" s="15"/>
      <c r="Q9" s="16"/>
      <c r="R9" s="15"/>
      <c r="S9" s="15"/>
      <c r="T9" s="16"/>
      <c r="U9" s="22"/>
    </row>
    <row r="10" spans="1:21" s="19" customFormat="1" ht="13.5">
      <c r="A10" s="23" t="s">
        <v>11</v>
      </c>
      <c r="B10" s="24" t="s">
        <v>12</v>
      </c>
      <c r="C10" s="15">
        <f>SUM(C14:C24)</f>
        <v>716134</v>
      </c>
      <c r="D10" s="15">
        <f>SUM(D14:D24)</f>
        <v>485621</v>
      </c>
      <c r="E10" s="16">
        <f>ROUND(D10/C10*100,2)</f>
        <v>67.81</v>
      </c>
      <c r="F10" s="15">
        <f>SUM(F14:F24)</f>
        <v>701231</v>
      </c>
      <c r="G10" s="15">
        <f>SUM(G14:G24)</f>
        <v>475206</v>
      </c>
      <c r="H10" s="16">
        <f>ROUND(G10/F10*100,2)</f>
        <v>67.77</v>
      </c>
      <c r="I10" s="15">
        <f>SUM(I14:I24)</f>
        <v>727926</v>
      </c>
      <c r="J10" s="15">
        <f>SUM(J14:J24)</f>
        <v>494035</v>
      </c>
      <c r="K10" s="17">
        <f>J10/I10*100</f>
        <v>67.86884930611079</v>
      </c>
      <c r="L10" s="15">
        <f>SUM(L14:L24)</f>
        <v>727926</v>
      </c>
      <c r="M10" s="15">
        <f>SUM(M14:M24)</f>
        <v>494234</v>
      </c>
      <c r="N10" s="16">
        <f>M10/L10*100</f>
        <v>67.89618724980286</v>
      </c>
      <c r="O10" s="15">
        <f>SUM(O14:O24)</f>
        <v>730203</v>
      </c>
      <c r="P10" s="15">
        <f>SUM(P14:P24)</f>
        <v>456237</v>
      </c>
      <c r="Q10" s="17">
        <f>ROUND(P10/O10*100,2)</f>
        <v>62.48</v>
      </c>
      <c r="R10" s="15">
        <f>SUM(R14:R24)</f>
        <v>730494</v>
      </c>
      <c r="S10" s="15">
        <f>SUM(S14:S24)</f>
        <v>456265</v>
      </c>
      <c r="T10" s="16">
        <f>ROUND(S10/R10*100,2)</f>
        <v>62.46</v>
      </c>
      <c r="U10" s="25" t="s">
        <v>11</v>
      </c>
    </row>
    <row r="11" spans="1:21" s="19" customFormat="1" ht="3" customHeight="1">
      <c r="A11" s="23"/>
      <c r="B11" s="26"/>
      <c r="C11" s="15"/>
      <c r="D11" s="15"/>
      <c r="E11" s="16"/>
      <c r="F11" s="15"/>
      <c r="G11" s="15"/>
      <c r="H11" s="16"/>
      <c r="I11" s="15"/>
      <c r="J11" s="15"/>
      <c r="K11" s="15"/>
      <c r="L11" s="15"/>
      <c r="M11" s="15"/>
      <c r="N11" s="16"/>
      <c r="O11" s="15"/>
      <c r="P11" s="15"/>
      <c r="Q11" s="16"/>
      <c r="R11" s="15"/>
      <c r="S11" s="15"/>
      <c r="T11" s="16"/>
      <c r="U11" s="25"/>
    </row>
    <row r="12" spans="1:21" s="19" customFormat="1" ht="13.5">
      <c r="A12" s="23" t="s">
        <v>13</v>
      </c>
      <c r="B12" s="26" t="s">
        <v>12</v>
      </c>
      <c r="C12" s="15">
        <f>C25+C29+C35+C38+C43+C45+C54+C63+C67+C70+C76+C81</f>
        <v>259459</v>
      </c>
      <c r="D12" s="15">
        <f>D25+D29+D35+D38+D43+D45+D54+D63+D67+D70+D76+D81</f>
        <v>187812</v>
      </c>
      <c r="E12" s="16">
        <f>ROUND(D12/C12*100,2)</f>
        <v>72.39</v>
      </c>
      <c r="F12" s="15">
        <f>F25+F29+F35+F38+F43+F45+F54+F63+F67+F70+F76+F81</f>
        <v>138491</v>
      </c>
      <c r="G12" s="15">
        <f>G25+G29+G35+G38+G43+G45+G54+G63+G67+G70+G76+G81</f>
        <v>109660</v>
      </c>
      <c r="H12" s="16">
        <f>ROUND(G12/F12*100,2)</f>
        <v>79.18</v>
      </c>
      <c r="I12" s="15">
        <f>I25+I29+I35+I38+I43+I45+I54+I63+I67+I70+I76+I81</f>
        <v>262460</v>
      </c>
      <c r="J12" s="15">
        <f>J25+J29+J35+J38+J43+J45+J54+J63+J67+J70+J76+J81</f>
        <v>195584</v>
      </c>
      <c r="K12" s="17">
        <f>J12/I12*100</f>
        <v>74.51954583555589</v>
      </c>
      <c r="L12" s="15">
        <f>L25+L29+L35+L38+L43+L45+L54+L63+L67+L70+L76+L81</f>
        <v>262460</v>
      </c>
      <c r="M12" s="15">
        <f>M25+M29+M35+M38+M43+M45+M54+M63+M67+M70+M76+M81</f>
        <v>195631</v>
      </c>
      <c r="N12" s="16">
        <f>M12/L12*100</f>
        <v>74.53745332622114</v>
      </c>
      <c r="O12" s="15">
        <f>O25+O29+O35+O38+O43+O45+O54+O63+O67+O70+O76+O81</f>
        <v>262081</v>
      </c>
      <c r="P12" s="15">
        <f>P25+P29+P35+P38+P43+P45+P54+P63+P67+P70+P76+P81</f>
        <v>184530</v>
      </c>
      <c r="Q12" s="17">
        <f>ROUND(P12/O12*100,2)</f>
        <v>70.41</v>
      </c>
      <c r="R12" s="15">
        <f>R25+R29+R35+R38+R43+R45+R54+R63+R67+R70+R76+R81</f>
        <v>262179</v>
      </c>
      <c r="S12" s="15">
        <f>S25+S29+S35+S38+S43+S45+S54+S63+S67+S70+S76+S81</f>
        <v>184548</v>
      </c>
      <c r="T12" s="16">
        <f>ROUND(S12/R12*100,2)</f>
        <v>70.39</v>
      </c>
      <c r="U12" s="25" t="s">
        <v>13</v>
      </c>
    </row>
    <row r="13" spans="1:21" ht="3.75" customHeight="1">
      <c r="A13" s="27"/>
      <c r="B13" s="28"/>
      <c r="C13" s="29"/>
      <c r="D13" s="29"/>
      <c r="E13" s="30"/>
      <c r="F13" s="29"/>
      <c r="G13" s="29"/>
      <c r="H13" s="30"/>
      <c r="I13" s="29"/>
      <c r="J13" s="29"/>
      <c r="K13" s="29"/>
      <c r="L13" s="29"/>
      <c r="M13" s="29"/>
      <c r="N13" s="30"/>
      <c r="O13" s="29"/>
      <c r="P13" s="29"/>
      <c r="Q13" s="30"/>
      <c r="R13" s="29"/>
      <c r="S13" s="29"/>
      <c r="T13" s="30"/>
      <c r="U13" s="31"/>
    </row>
    <row r="14" spans="1:21" s="37" customFormat="1" ht="13.5">
      <c r="A14" s="27">
        <v>1</v>
      </c>
      <c r="B14" s="32" t="s">
        <v>14</v>
      </c>
      <c r="C14" s="33">
        <v>338821</v>
      </c>
      <c r="D14" s="33">
        <v>216756</v>
      </c>
      <c r="E14" s="17">
        <f>ROUND(D14/C14*100,2)</f>
        <v>63.97</v>
      </c>
      <c r="F14" s="33">
        <v>338821</v>
      </c>
      <c r="G14" s="33">
        <v>216585</v>
      </c>
      <c r="H14" s="17">
        <f>ROUND(G14/F14*100,2)</f>
        <v>63.92</v>
      </c>
      <c r="I14" s="33">
        <v>344992</v>
      </c>
      <c r="J14" s="33">
        <v>220202</v>
      </c>
      <c r="K14" s="17">
        <f aca="true" t="shared" si="0" ref="K14:K45">J14/I14*100</f>
        <v>63.82814673963454</v>
      </c>
      <c r="L14" s="34">
        <v>344992</v>
      </c>
      <c r="M14" s="33">
        <v>220265</v>
      </c>
      <c r="N14" s="16">
        <f aca="true" t="shared" si="1" ref="N14:N45">M14/L14*100</f>
        <v>63.84640803265004</v>
      </c>
      <c r="O14" s="33">
        <v>347239</v>
      </c>
      <c r="P14" s="33">
        <v>208397</v>
      </c>
      <c r="Q14" s="17">
        <f aca="true" t="shared" si="2" ref="Q14:Q45">ROUND(P14/O14*100,2)</f>
        <v>60.02</v>
      </c>
      <c r="R14" s="35">
        <v>347331</v>
      </c>
      <c r="S14" s="33">
        <v>208386</v>
      </c>
      <c r="T14" s="17">
        <f>ROUND(S14/R14*100,2)</f>
        <v>60</v>
      </c>
      <c r="U14" s="36">
        <v>1</v>
      </c>
    </row>
    <row r="15" spans="1:21" s="37" customFormat="1" ht="13.5">
      <c r="A15" s="27">
        <f aca="true" t="shared" si="3" ref="A15:A24">A14+1</f>
        <v>2</v>
      </c>
      <c r="B15" s="32" t="s">
        <v>15</v>
      </c>
      <c r="C15" s="33">
        <v>100598</v>
      </c>
      <c r="D15" s="33">
        <v>68914</v>
      </c>
      <c r="E15" s="17">
        <f aca="true" t="shared" si="4" ref="E15:E78">ROUND(D15/C15*100,2)</f>
        <v>68.5</v>
      </c>
      <c r="F15" s="33">
        <v>100598</v>
      </c>
      <c r="G15" s="33">
        <v>68889</v>
      </c>
      <c r="H15" s="17">
        <f aca="true" t="shared" si="5" ref="H15:H62">ROUND(G15/F15*100,2)</f>
        <v>68.48</v>
      </c>
      <c r="I15" s="33">
        <v>102393</v>
      </c>
      <c r="J15" s="33">
        <v>72470</v>
      </c>
      <c r="K15" s="17">
        <f t="shared" si="0"/>
        <v>70.77632260017775</v>
      </c>
      <c r="L15" s="34">
        <v>102393</v>
      </c>
      <c r="M15" s="33">
        <v>72497</v>
      </c>
      <c r="N15" s="16">
        <f t="shared" si="1"/>
        <v>70.80269159024543</v>
      </c>
      <c r="O15" s="33">
        <v>102438</v>
      </c>
      <c r="P15" s="33">
        <v>65467</v>
      </c>
      <c r="Q15" s="17">
        <f>ROUND(P15/O15*100,2)</f>
        <v>63.91</v>
      </c>
      <c r="R15" s="35">
        <v>102483</v>
      </c>
      <c r="S15" s="33">
        <v>65479</v>
      </c>
      <c r="T15" s="17">
        <f aca="true" t="shared" si="6" ref="T15:T45">ROUND(S15/R15*100,2)</f>
        <v>63.89</v>
      </c>
      <c r="U15" s="36">
        <f aca="true" t="shared" si="7" ref="U15:U24">U14+1</f>
        <v>2</v>
      </c>
    </row>
    <row r="16" spans="1:21" s="37" customFormat="1" ht="13.5">
      <c r="A16" s="27">
        <f t="shared" si="3"/>
        <v>3</v>
      </c>
      <c r="B16" s="32" t="s">
        <v>16</v>
      </c>
      <c r="C16" s="33">
        <v>51528</v>
      </c>
      <c r="D16" s="33">
        <v>33871</v>
      </c>
      <c r="E16" s="17">
        <f t="shared" si="4"/>
        <v>65.73</v>
      </c>
      <c r="F16" s="33">
        <v>51528</v>
      </c>
      <c r="G16" s="33">
        <v>33862</v>
      </c>
      <c r="H16" s="17">
        <f t="shared" si="5"/>
        <v>65.72</v>
      </c>
      <c r="I16" s="33">
        <v>52540</v>
      </c>
      <c r="J16" s="33">
        <v>41086</v>
      </c>
      <c r="K16" s="17">
        <f t="shared" si="0"/>
        <v>78.19946707270651</v>
      </c>
      <c r="L16" s="34">
        <v>52540</v>
      </c>
      <c r="M16" s="33">
        <v>41119</v>
      </c>
      <c r="N16" s="16">
        <f t="shared" si="1"/>
        <v>78.26227636086792</v>
      </c>
      <c r="O16" s="33">
        <v>52690</v>
      </c>
      <c r="P16" s="33">
        <v>32845</v>
      </c>
      <c r="Q16" s="17">
        <f t="shared" si="2"/>
        <v>62.34</v>
      </c>
      <c r="R16" s="35">
        <v>52718</v>
      </c>
      <c r="S16" s="33">
        <v>32853</v>
      </c>
      <c r="T16" s="17">
        <f t="shared" si="6"/>
        <v>62.32</v>
      </c>
      <c r="U16" s="36">
        <f t="shared" si="7"/>
        <v>3</v>
      </c>
    </row>
    <row r="17" spans="1:21" s="37" customFormat="1" ht="13.5">
      <c r="A17" s="27">
        <f t="shared" si="3"/>
        <v>4</v>
      </c>
      <c r="B17" s="32" t="s">
        <v>17</v>
      </c>
      <c r="C17" s="33">
        <v>48839</v>
      </c>
      <c r="D17" s="33">
        <v>37299</v>
      </c>
      <c r="E17" s="17">
        <f t="shared" si="4"/>
        <v>76.37</v>
      </c>
      <c r="F17" s="33">
        <v>48839</v>
      </c>
      <c r="G17" s="33">
        <v>37272</v>
      </c>
      <c r="H17" s="17">
        <f t="shared" si="5"/>
        <v>76.32</v>
      </c>
      <c r="I17" s="33">
        <v>49583</v>
      </c>
      <c r="J17" s="33">
        <v>33772</v>
      </c>
      <c r="K17" s="17">
        <f t="shared" si="0"/>
        <v>68.1120545348204</v>
      </c>
      <c r="L17" s="34">
        <v>49583</v>
      </c>
      <c r="M17" s="33">
        <v>33799</v>
      </c>
      <c r="N17" s="16">
        <f t="shared" si="1"/>
        <v>68.1665086824113</v>
      </c>
      <c r="O17" s="33">
        <v>49551</v>
      </c>
      <c r="P17" s="33">
        <v>33018</v>
      </c>
      <c r="Q17" s="17">
        <f t="shared" si="2"/>
        <v>66.63</v>
      </c>
      <c r="R17" s="35">
        <v>49587</v>
      </c>
      <c r="S17" s="33">
        <v>33020</v>
      </c>
      <c r="T17" s="17">
        <f t="shared" si="6"/>
        <v>66.59</v>
      </c>
      <c r="U17" s="36">
        <f t="shared" si="7"/>
        <v>4</v>
      </c>
    </row>
    <row r="18" spans="1:21" s="37" customFormat="1" ht="13.5">
      <c r="A18" s="27">
        <f t="shared" si="3"/>
        <v>5</v>
      </c>
      <c r="B18" s="32" t="s">
        <v>18</v>
      </c>
      <c r="C18" s="33">
        <v>40152</v>
      </c>
      <c r="D18" s="33">
        <v>28694</v>
      </c>
      <c r="E18" s="17">
        <f t="shared" si="4"/>
        <v>71.46</v>
      </c>
      <c r="F18" s="33">
        <v>40152</v>
      </c>
      <c r="G18" s="33">
        <v>28678</v>
      </c>
      <c r="H18" s="17">
        <f t="shared" si="5"/>
        <v>71.42</v>
      </c>
      <c r="I18" s="33">
        <v>40696</v>
      </c>
      <c r="J18" s="33">
        <v>26038</v>
      </c>
      <c r="K18" s="17">
        <f t="shared" si="0"/>
        <v>63.98171810497346</v>
      </c>
      <c r="L18" s="34">
        <v>40696</v>
      </c>
      <c r="M18" s="33">
        <v>26052</v>
      </c>
      <c r="N18" s="16">
        <f t="shared" si="1"/>
        <v>64.01611952034598</v>
      </c>
      <c r="O18" s="33">
        <v>40694</v>
      </c>
      <c r="P18" s="33">
        <v>25109</v>
      </c>
      <c r="Q18" s="17">
        <f t="shared" si="2"/>
        <v>61.7</v>
      </c>
      <c r="R18" s="35">
        <v>40704</v>
      </c>
      <c r="S18" s="33">
        <v>25105</v>
      </c>
      <c r="T18" s="17">
        <f t="shared" si="6"/>
        <v>61.68</v>
      </c>
      <c r="U18" s="36">
        <f t="shared" si="7"/>
        <v>5</v>
      </c>
    </row>
    <row r="19" spans="1:21" s="37" customFormat="1" ht="13.5">
      <c r="A19" s="27">
        <f t="shared" si="3"/>
        <v>6</v>
      </c>
      <c r="B19" s="32" t="s">
        <v>19</v>
      </c>
      <c r="C19" s="33">
        <v>29567</v>
      </c>
      <c r="D19" s="33">
        <v>19414</v>
      </c>
      <c r="E19" s="17">
        <f t="shared" si="4"/>
        <v>65.66</v>
      </c>
      <c r="F19" s="33">
        <v>29567</v>
      </c>
      <c r="G19" s="33">
        <v>19400</v>
      </c>
      <c r="H19" s="17">
        <f t="shared" si="5"/>
        <v>65.61</v>
      </c>
      <c r="I19" s="33">
        <v>29819</v>
      </c>
      <c r="J19" s="33">
        <v>20765</v>
      </c>
      <c r="K19" s="17">
        <f t="shared" si="0"/>
        <v>69.63680874610148</v>
      </c>
      <c r="L19" s="34">
        <v>29819</v>
      </c>
      <c r="M19" s="33">
        <v>20773</v>
      </c>
      <c r="N19" s="16">
        <f t="shared" si="1"/>
        <v>69.66363727824542</v>
      </c>
      <c r="O19" s="33">
        <v>29787</v>
      </c>
      <c r="P19" s="33">
        <v>19170</v>
      </c>
      <c r="Q19" s="17">
        <f t="shared" si="2"/>
        <v>64.36</v>
      </c>
      <c r="R19" s="35">
        <v>29799</v>
      </c>
      <c r="S19" s="33">
        <v>19173</v>
      </c>
      <c r="T19" s="17">
        <f t="shared" si="6"/>
        <v>64.34</v>
      </c>
      <c r="U19" s="36">
        <f t="shared" si="7"/>
        <v>6</v>
      </c>
    </row>
    <row r="20" spans="1:21" s="37" customFormat="1" ht="13.5" customHeight="1">
      <c r="A20" s="27">
        <f t="shared" si="3"/>
        <v>7</v>
      </c>
      <c r="B20" s="32" t="s">
        <v>20</v>
      </c>
      <c r="C20" s="33">
        <v>19322</v>
      </c>
      <c r="D20" s="33">
        <v>13781</v>
      </c>
      <c r="E20" s="17">
        <f t="shared" si="4"/>
        <v>71.32</v>
      </c>
      <c r="F20" s="33">
        <v>19322</v>
      </c>
      <c r="G20" s="33">
        <v>13768</v>
      </c>
      <c r="H20" s="17">
        <f t="shared" si="5"/>
        <v>71.26</v>
      </c>
      <c r="I20" s="33">
        <v>19452</v>
      </c>
      <c r="J20" s="33">
        <v>13339</v>
      </c>
      <c r="K20" s="17">
        <f t="shared" si="0"/>
        <v>68.57392556035369</v>
      </c>
      <c r="L20" s="34">
        <v>19452</v>
      </c>
      <c r="M20" s="33">
        <v>13341</v>
      </c>
      <c r="N20" s="16">
        <f t="shared" si="1"/>
        <v>68.58420727945712</v>
      </c>
      <c r="O20" s="33">
        <v>19319</v>
      </c>
      <c r="P20" s="33">
        <v>13161</v>
      </c>
      <c r="Q20" s="17">
        <f t="shared" si="2"/>
        <v>68.12</v>
      </c>
      <c r="R20" s="35">
        <v>19329</v>
      </c>
      <c r="S20" s="33">
        <v>13160</v>
      </c>
      <c r="T20" s="17">
        <f t="shared" si="6"/>
        <v>68.08</v>
      </c>
      <c r="U20" s="36">
        <f t="shared" si="7"/>
        <v>7</v>
      </c>
    </row>
    <row r="21" spans="1:21" s="37" customFormat="1" ht="13.5">
      <c r="A21" s="27">
        <f t="shared" si="3"/>
        <v>8</v>
      </c>
      <c r="B21" s="32" t="s">
        <v>21</v>
      </c>
      <c r="C21" s="33">
        <v>14401</v>
      </c>
      <c r="D21" s="33">
        <v>10437</v>
      </c>
      <c r="E21" s="17">
        <f t="shared" si="4"/>
        <v>72.47</v>
      </c>
      <c r="F21" s="33">
        <v>14401</v>
      </c>
      <c r="G21" s="33">
        <v>10436</v>
      </c>
      <c r="H21" s="17">
        <f t="shared" si="5"/>
        <v>72.47</v>
      </c>
      <c r="I21" s="33">
        <v>14517</v>
      </c>
      <c r="J21" s="33">
        <v>10297</v>
      </c>
      <c r="K21" s="17">
        <f t="shared" si="0"/>
        <v>70.93063305090584</v>
      </c>
      <c r="L21" s="34">
        <v>14517</v>
      </c>
      <c r="M21" s="33">
        <v>10304</v>
      </c>
      <c r="N21" s="16">
        <f t="shared" si="1"/>
        <v>70.97885237996832</v>
      </c>
      <c r="O21" s="33">
        <v>14433</v>
      </c>
      <c r="P21" s="33">
        <v>9653</v>
      </c>
      <c r="Q21" s="17">
        <f t="shared" si="2"/>
        <v>66.88</v>
      </c>
      <c r="R21" s="35">
        <v>14442</v>
      </c>
      <c r="S21" s="33">
        <v>9658</v>
      </c>
      <c r="T21" s="17">
        <f t="shared" si="6"/>
        <v>66.87</v>
      </c>
      <c r="U21" s="36">
        <f t="shared" si="7"/>
        <v>8</v>
      </c>
    </row>
    <row r="22" spans="1:21" s="37" customFormat="1" ht="13.5">
      <c r="A22" s="27">
        <f t="shared" si="3"/>
        <v>9</v>
      </c>
      <c r="B22" s="32" t="s">
        <v>22</v>
      </c>
      <c r="C22" s="33">
        <v>14903</v>
      </c>
      <c r="D22" s="33">
        <v>10133</v>
      </c>
      <c r="E22" s="17">
        <f t="shared" si="4"/>
        <v>67.99</v>
      </c>
      <c r="F22" s="33">
        <v>0</v>
      </c>
      <c r="G22" s="33">
        <v>0</v>
      </c>
      <c r="H22" s="17">
        <v>0</v>
      </c>
      <c r="I22" s="33">
        <v>15050</v>
      </c>
      <c r="J22" s="33">
        <v>11753</v>
      </c>
      <c r="K22" s="17">
        <f t="shared" si="0"/>
        <v>78.09302325581396</v>
      </c>
      <c r="L22" s="34">
        <v>15050</v>
      </c>
      <c r="M22" s="33">
        <v>11758</v>
      </c>
      <c r="N22" s="16">
        <f t="shared" si="1"/>
        <v>78.12624584717608</v>
      </c>
      <c r="O22" s="33">
        <v>15008</v>
      </c>
      <c r="P22" s="33">
        <v>10687</v>
      </c>
      <c r="Q22" s="17">
        <f t="shared" si="2"/>
        <v>71.21</v>
      </c>
      <c r="R22" s="35">
        <v>15014</v>
      </c>
      <c r="S22" s="33">
        <v>10690</v>
      </c>
      <c r="T22" s="17">
        <f t="shared" si="6"/>
        <v>71.2</v>
      </c>
      <c r="U22" s="36">
        <f t="shared" si="7"/>
        <v>9</v>
      </c>
    </row>
    <row r="23" spans="1:21" s="37" customFormat="1" ht="13.5">
      <c r="A23" s="27">
        <f t="shared" si="3"/>
        <v>10</v>
      </c>
      <c r="B23" s="32" t="s">
        <v>23</v>
      </c>
      <c r="C23" s="33">
        <v>18336</v>
      </c>
      <c r="D23" s="33">
        <v>14565</v>
      </c>
      <c r="E23" s="17">
        <f t="shared" si="4"/>
        <v>79.43</v>
      </c>
      <c r="F23" s="33">
        <v>18336</v>
      </c>
      <c r="G23" s="33">
        <v>14560</v>
      </c>
      <c r="H23" s="17">
        <f t="shared" si="5"/>
        <v>79.41</v>
      </c>
      <c r="I23" s="33">
        <v>18728</v>
      </c>
      <c r="J23" s="33">
        <v>13297</v>
      </c>
      <c r="K23" s="17">
        <f t="shared" si="0"/>
        <v>71.00064075181545</v>
      </c>
      <c r="L23" s="34">
        <v>18728</v>
      </c>
      <c r="M23" s="33">
        <v>13305</v>
      </c>
      <c r="N23" s="16">
        <f t="shared" si="1"/>
        <v>71.04335753951302</v>
      </c>
      <c r="O23" s="33">
        <v>18818</v>
      </c>
      <c r="P23" s="33">
        <v>11953</v>
      </c>
      <c r="Q23" s="17">
        <f t="shared" si="2"/>
        <v>63.52</v>
      </c>
      <c r="R23" s="35">
        <v>18828</v>
      </c>
      <c r="S23" s="33">
        <v>11960</v>
      </c>
      <c r="T23" s="17">
        <f t="shared" si="6"/>
        <v>63.52</v>
      </c>
      <c r="U23" s="31">
        <f t="shared" si="7"/>
        <v>10</v>
      </c>
    </row>
    <row r="24" spans="1:21" s="37" customFormat="1" ht="13.5">
      <c r="A24" s="27">
        <f t="shared" si="3"/>
        <v>11</v>
      </c>
      <c r="B24" s="32" t="s">
        <v>24</v>
      </c>
      <c r="C24" s="33">
        <v>39667</v>
      </c>
      <c r="D24" s="33">
        <v>31757</v>
      </c>
      <c r="E24" s="17">
        <f t="shared" si="4"/>
        <v>80.06</v>
      </c>
      <c r="F24" s="33">
        <v>39667</v>
      </c>
      <c r="G24" s="33">
        <v>31756</v>
      </c>
      <c r="H24" s="17">
        <f t="shared" si="5"/>
        <v>80.06</v>
      </c>
      <c r="I24" s="33">
        <v>40156</v>
      </c>
      <c r="J24" s="33">
        <v>31016</v>
      </c>
      <c r="K24" s="17">
        <f t="shared" si="0"/>
        <v>77.23876880167347</v>
      </c>
      <c r="L24" s="34">
        <v>40156</v>
      </c>
      <c r="M24" s="33">
        <v>31021</v>
      </c>
      <c r="N24" s="16">
        <f t="shared" si="1"/>
        <v>77.25122024105987</v>
      </c>
      <c r="O24" s="33">
        <v>40226</v>
      </c>
      <c r="P24" s="33">
        <v>26777</v>
      </c>
      <c r="Q24" s="17">
        <f t="shared" si="2"/>
        <v>66.57</v>
      </c>
      <c r="R24" s="35">
        <v>40259</v>
      </c>
      <c r="S24" s="33">
        <v>26781</v>
      </c>
      <c r="T24" s="17">
        <f t="shared" si="6"/>
        <v>66.52</v>
      </c>
      <c r="U24" s="31">
        <f t="shared" si="7"/>
        <v>11</v>
      </c>
    </row>
    <row r="25" spans="1:21" s="42" customFormat="1" ht="13.5">
      <c r="A25" s="38" t="s">
        <v>25</v>
      </c>
      <c r="B25" s="26" t="s">
        <v>26</v>
      </c>
      <c r="C25" s="39">
        <f>SUM(C26:C28)</f>
        <v>8272</v>
      </c>
      <c r="D25" s="39">
        <f>SUM(D26:D28)</f>
        <v>6386</v>
      </c>
      <c r="E25" s="17">
        <f t="shared" si="4"/>
        <v>77.2</v>
      </c>
      <c r="F25" s="39">
        <f>SUM(F26:F28)</f>
        <v>0</v>
      </c>
      <c r="G25" s="39">
        <f>SUM(G26:G28)</f>
        <v>0</v>
      </c>
      <c r="H25" s="17">
        <v>0</v>
      </c>
      <c r="I25" s="39">
        <f>SUM(I26:I28)</f>
        <v>8291</v>
      </c>
      <c r="J25" s="39">
        <f>SUM(J26:J28)</f>
        <v>6906</v>
      </c>
      <c r="K25" s="16">
        <f t="shared" si="0"/>
        <v>83.29513930768303</v>
      </c>
      <c r="L25" s="39">
        <f>SUM(L26:L28)</f>
        <v>8291</v>
      </c>
      <c r="M25" s="39">
        <f>SUM(M26:M28)</f>
        <v>6906</v>
      </c>
      <c r="N25" s="16">
        <f t="shared" si="1"/>
        <v>83.29513930768303</v>
      </c>
      <c r="O25" s="39">
        <f>SUM(O26:O28)</f>
        <v>8231</v>
      </c>
      <c r="P25" s="39">
        <f>SUM(P26:P28)</f>
        <v>6535</v>
      </c>
      <c r="Q25" s="16">
        <f t="shared" si="2"/>
        <v>79.39</v>
      </c>
      <c r="R25" s="39">
        <f>SUM(R26:R28)</f>
        <v>8233</v>
      </c>
      <c r="S25" s="39">
        <f>SUM(S26:S28)</f>
        <v>6536</v>
      </c>
      <c r="T25" s="16">
        <f t="shared" si="6"/>
        <v>79.39</v>
      </c>
      <c r="U25" s="41" t="s">
        <v>25</v>
      </c>
    </row>
    <row r="26" spans="1:21" s="37" customFormat="1" ht="13.5">
      <c r="A26" s="27">
        <v>12</v>
      </c>
      <c r="B26" s="32" t="s">
        <v>27</v>
      </c>
      <c r="C26" s="33">
        <v>1618</v>
      </c>
      <c r="D26" s="33">
        <v>1265</v>
      </c>
      <c r="E26" s="17">
        <f t="shared" si="4"/>
        <v>78.18</v>
      </c>
      <c r="F26" s="33">
        <v>0</v>
      </c>
      <c r="G26" s="33">
        <v>0</v>
      </c>
      <c r="H26" s="17">
        <v>0</v>
      </c>
      <c r="I26" s="33">
        <v>1619</v>
      </c>
      <c r="J26" s="33">
        <v>1341</v>
      </c>
      <c r="K26" s="17">
        <f t="shared" si="0"/>
        <v>82.82890673255096</v>
      </c>
      <c r="L26" s="34">
        <v>1619</v>
      </c>
      <c r="M26" s="33">
        <v>1341</v>
      </c>
      <c r="N26" s="16">
        <f t="shared" si="1"/>
        <v>82.82890673255096</v>
      </c>
      <c r="O26" s="33">
        <v>1594</v>
      </c>
      <c r="P26" s="33">
        <v>1267</v>
      </c>
      <c r="Q26" s="17">
        <f t="shared" si="2"/>
        <v>79.49</v>
      </c>
      <c r="R26" s="35">
        <v>1594</v>
      </c>
      <c r="S26" s="33">
        <v>1266</v>
      </c>
      <c r="T26" s="17">
        <f t="shared" si="6"/>
        <v>79.42</v>
      </c>
      <c r="U26" s="31">
        <v>12</v>
      </c>
    </row>
    <row r="27" spans="1:21" s="37" customFormat="1" ht="13.5">
      <c r="A27" s="27">
        <f>A26+1</f>
        <v>13</v>
      </c>
      <c r="B27" s="32" t="s">
        <v>28</v>
      </c>
      <c r="C27" s="33">
        <v>3425</v>
      </c>
      <c r="D27" s="33">
        <v>2562</v>
      </c>
      <c r="E27" s="17">
        <f t="shared" si="4"/>
        <v>74.8</v>
      </c>
      <c r="F27" s="33">
        <v>0</v>
      </c>
      <c r="G27" s="33">
        <v>0</v>
      </c>
      <c r="H27" s="17">
        <v>0</v>
      </c>
      <c r="I27" s="33">
        <v>3426</v>
      </c>
      <c r="J27" s="33">
        <v>2819</v>
      </c>
      <c r="K27" s="17">
        <f t="shared" si="0"/>
        <v>82.28254524226503</v>
      </c>
      <c r="L27" s="34">
        <v>3426</v>
      </c>
      <c r="M27" s="33">
        <v>2819</v>
      </c>
      <c r="N27" s="16">
        <f t="shared" si="1"/>
        <v>82.28254524226503</v>
      </c>
      <c r="O27" s="33">
        <v>3405</v>
      </c>
      <c r="P27" s="33">
        <v>2666</v>
      </c>
      <c r="Q27" s="17">
        <f t="shared" si="2"/>
        <v>78.3</v>
      </c>
      <c r="R27" s="35">
        <v>3405</v>
      </c>
      <c r="S27" s="33">
        <v>2666</v>
      </c>
      <c r="T27" s="17">
        <f t="shared" si="6"/>
        <v>78.3</v>
      </c>
      <c r="U27" s="31">
        <f>U26+1</f>
        <v>13</v>
      </c>
    </row>
    <row r="28" spans="1:21" s="37" customFormat="1" ht="13.5">
      <c r="A28" s="27">
        <f>A27+1</f>
        <v>14</v>
      </c>
      <c r="B28" s="32" t="s">
        <v>29</v>
      </c>
      <c r="C28" s="33">
        <v>3229</v>
      </c>
      <c r="D28" s="33">
        <v>2559</v>
      </c>
      <c r="E28" s="17">
        <f t="shared" si="4"/>
        <v>79.25</v>
      </c>
      <c r="F28" s="33">
        <v>0</v>
      </c>
      <c r="G28" s="33">
        <v>0</v>
      </c>
      <c r="H28" s="17">
        <v>0</v>
      </c>
      <c r="I28" s="33">
        <v>3246</v>
      </c>
      <c r="J28" s="33">
        <v>2746</v>
      </c>
      <c r="K28" s="17">
        <f t="shared" si="0"/>
        <v>84.59642637091805</v>
      </c>
      <c r="L28" s="34">
        <v>3246</v>
      </c>
      <c r="M28" s="33">
        <v>2746</v>
      </c>
      <c r="N28" s="16">
        <f t="shared" si="1"/>
        <v>84.59642637091805</v>
      </c>
      <c r="O28" s="33">
        <v>3232</v>
      </c>
      <c r="P28" s="33">
        <v>2602</v>
      </c>
      <c r="Q28" s="17">
        <f t="shared" si="2"/>
        <v>80.51</v>
      </c>
      <c r="R28" s="35">
        <v>3234</v>
      </c>
      <c r="S28" s="33">
        <v>2604</v>
      </c>
      <c r="T28" s="17">
        <f t="shared" si="6"/>
        <v>80.52</v>
      </c>
      <c r="U28" s="31">
        <f>U27+1</f>
        <v>14</v>
      </c>
    </row>
    <row r="29" spans="1:21" s="42" customFormat="1" ht="13.5">
      <c r="A29" s="38" t="s">
        <v>30</v>
      </c>
      <c r="B29" s="26" t="s">
        <v>26</v>
      </c>
      <c r="C29" s="39">
        <f>SUM(C30:C34)</f>
        <v>31245</v>
      </c>
      <c r="D29" s="39">
        <f>SUM(D30:D34)</f>
        <v>25673</v>
      </c>
      <c r="E29" s="17">
        <f t="shared" si="4"/>
        <v>82.17</v>
      </c>
      <c r="F29" s="39">
        <f>SUM(F30:F34)</f>
        <v>31245</v>
      </c>
      <c r="G29" s="39">
        <f>SUM(G30:G34)</f>
        <v>25667</v>
      </c>
      <c r="H29" s="17">
        <f t="shared" si="5"/>
        <v>82.15</v>
      </c>
      <c r="I29" s="39">
        <f>SUM(I30:I34)</f>
        <v>31567</v>
      </c>
      <c r="J29" s="39">
        <f>SUM(J30:J34)</f>
        <v>25415</v>
      </c>
      <c r="K29" s="16">
        <f t="shared" si="0"/>
        <v>80.51129343935122</v>
      </c>
      <c r="L29" s="39">
        <f>SUM(L30:L34)</f>
        <v>31567</v>
      </c>
      <c r="M29" s="39">
        <f>SUM(M30:M34)</f>
        <v>25423</v>
      </c>
      <c r="N29" s="16">
        <f t="shared" si="1"/>
        <v>80.53663636075649</v>
      </c>
      <c r="O29" s="39">
        <f>SUM(O30:O34)</f>
        <v>31481</v>
      </c>
      <c r="P29" s="39">
        <f>SUM(P30:P34)</f>
        <v>23601</v>
      </c>
      <c r="Q29" s="16">
        <f t="shared" si="2"/>
        <v>74.97</v>
      </c>
      <c r="R29" s="39">
        <f>SUM(R30:R34)</f>
        <v>31490</v>
      </c>
      <c r="S29" s="39">
        <f>SUM(S30:S34)</f>
        <v>23605</v>
      </c>
      <c r="T29" s="16">
        <f t="shared" si="6"/>
        <v>74.96</v>
      </c>
      <c r="U29" s="41" t="s">
        <v>30</v>
      </c>
    </row>
    <row r="30" spans="1:21" s="37" customFormat="1" ht="13.5">
      <c r="A30" s="27">
        <v>15</v>
      </c>
      <c r="B30" s="32" t="s">
        <v>31</v>
      </c>
      <c r="C30" s="33">
        <v>4903</v>
      </c>
      <c r="D30" s="33">
        <v>4151</v>
      </c>
      <c r="E30" s="17">
        <f t="shared" si="4"/>
        <v>84.66</v>
      </c>
      <c r="F30" s="33">
        <v>4903</v>
      </c>
      <c r="G30" s="33">
        <v>4152</v>
      </c>
      <c r="H30" s="17">
        <f t="shared" si="5"/>
        <v>84.68</v>
      </c>
      <c r="I30" s="33">
        <v>4913</v>
      </c>
      <c r="J30" s="33">
        <v>4063</v>
      </c>
      <c r="K30" s="17">
        <f t="shared" si="0"/>
        <v>82.69896193771626</v>
      </c>
      <c r="L30" s="34">
        <v>4913</v>
      </c>
      <c r="M30" s="33">
        <v>4064</v>
      </c>
      <c r="N30" s="16">
        <f t="shared" si="1"/>
        <v>82.71931610014248</v>
      </c>
      <c r="O30" s="33">
        <v>4880</v>
      </c>
      <c r="P30" s="33">
        <v>3840</v>
      </c>
      <c r="Q30" s="17">
        <f t="shared" si="2"/>
        <v>78.69</v>
      </c>
      <c r="R30" s="35">
        <v>4880</v>
      </c>
      <c r="S30" s="33">
        <v>3840</v>
      </c>
      <c r="T30" s="17">
        <f t="shared" si="6"/>
        <v>78.69</v>
      </c>
      <c r="U30" s="31">
        <v>15</v>
      </c>
    </row>
    <row r="31" spans="1:21" s="37" customFormat="1" ht="13.5">
      <c r="A31" s="27">
        <f>A30+1</f>
        <v>16</v>
      </c>
      <c r="B31" s="32" t="s">
        <v>32</v>
      </c>
      <c r="C31" s="33">
        <v>2301</v>
      </c>
      <c r="D31" s="33">
        <v>2020</v>
      </c>
      <c r="E31" s="17">
        <f t="shared" si="4"/>
        <v>87.79</v>
      </c>
      <c r="F31" s="33">
        <v>2301</v>
      </c>
      <c r="G31" s="33">
        <v>2019</v>
      </c>
      <c r="H31" s="17">
        <f t="shared" si="5"/>
        <v>87.74</v>
      </c>
      <c r="I31" s="33">
        <v>2315</v>
      </c>
      <c r="J31" s="33">
        <v>2032</v>
      </c>
      <c r="K31" s="17">
        <f t="shared" si="0"/>
        <v>87.77537796976242</v>
      </c>
      <c r="L31" s="34">
        <v>2315</v>
      </c>
      <c r="M31" s="33">
        <v>2033</v>
      </c>
      <c r="N31" s="16">
        <f t="shared" si="1"/>
        <v>87.81857451403887</v>
      </c>
      <c r="O31" s="33">
        <v>2313</v>
      </c>
      <c r="P31" s="33">
        <v>1964</v>
      </c>
      <c r="Q31" s="17">
        <f t="shared" si="2"/>
        <v>84.91</v>
      </c>
      <c r="R31" s="35">
        <v>2314</v>
      </c>
      <c r="S31" s="33">
        <v>1964</v>
      </c>
      <c r="T31" s="17">
        <f t="shared" si="6"/>
        <v>84.87</v>
      </c>
      <c r="U31" s="31">
        <f>U30+1</f>
        <v>16</v>
      </c>
    </row>
    <row r="32" spans="1:21" s="37" customFormat="1" ht="13.5">
      <c r="A32" s="27">
        <f>A31+1</f>
        <v>17</v>
      </c>
      <c r="B32" s="32" t="s">
        <v>33</v>
      </c>
      <c r="C32" s="33">
        <v>11338</v>
      </c>
      <c r="D32" s="33">
        <v>9542</v>
      </c>
      <c r="E32" s="17">
        <f t="shared" si="4"/>
        <v>84.16</v>
      </c>
      <c r="F32" s="33">
        <v>11338</v>
      </c>
      <c r="G32" s="33">
        <v>9539</v>
      </c>
      <c r="H32" s="17">
        <f t="shared" si="5"/>
        <v>84.13</v>
      </c>
      <c r="I32" s="33">
        <v>11414</v>
      </c>
      <c r="J32" s="33">
        <v>8994</v>
      </c>
      <c r="K32" s="17">
        <f t="shared" si="0"/>
        <v>78.79796740844577</v>
      </c>
      <c r="L32" s="34">
        <v>11414</v>
      </c>
      <c r="M32" s="33">
        <v>8995</v>
      </c>
      <c r="N32" s="16">
        <f t="shared" si="1"/>
        <v>78.80672857893815</v>
      </c>
      <c r="O32" s="33">
        <v>11333</v>
      </c>
      <c r="P32" s="33">
        <v>8403</v>
      </c>
      <c r="Q32" s="17">
        <f t="shared" si="2"/>
        <v>74.15</v>
      </c>
      <c r="R32" s="35">
        <v>11338</v>
      </c>
      <c r="S32" s="33">
        <v>8403</v>
      </c>
      <c r="T32" s="17">
        <f t="shared" si="6"/>
        <v>74.11</v>
      </c>
      <c r="U32" s="31">
        <f>U31+1</f>
        <v>17</v>
      </c>
    </row>
    <row r="33" spans="1:21" s="37" customFormat="1" ht="13.5">
      <c r="A33" s="27">
        <f>A32+1</f>
        <v>18</v>
      </c>
      <c r="B33" s="32" t="s">
        <v>34</v>
      </c>
      <c r="C33" s="33">
        <v>4774</v>
      </c>
      <c r="D33" s="33">
        <v>3637</v>
      </c>
      <c r="E33" s="17">
        <f t="shared" si="4"/>
        <v>76.18</v>
      </c>
      <c r="F33" s="33">
        <v>4774</v>
      </c>
      <c r="G33" s="33">
        <v>3637</v>
      </c>
      <c r="H33" s="17">
        <f t="shared" si="5"/>
        <v>76.18</v>
      </c>
      <c r="I33" s="33">
        <v>4903</v>
      </c>
      <c r="J33" s="33">
        <v>3685</v>
      </c>
      <c r="K33" s="17">
        <f t="shared" si="0"/>
        <v>75.15806648990414</v>
      </c>
      <c r="L33" s="34">
        <v>4903</v>
      </c>
      <c r="M33" s="33">
        <v>3687</v>
      </c>
      <c r="N33" s="16">
        <f t="shared" si="1"/>
        <v>75.19885784213747</v>
      </c>
      <c r="O33" s="33">
        <v>4911</v>
      </c>
      <c r="P33" s="33">
        <v>3462</v>
      </c>
      <c r="Q33" s="17">
        <f t="shared" si="2"/>
        <v>70.49</v>
      </c>
      <c r="R33" s="35">
        <v>4911</v>
      </c>
      <c r="S33" s="33">
        <v>3464</v>
      </c>
      <c r="T33" s="17">
        <f t="shared" si="6"/>
        <v>70.54</v>
      </c>
      <c r="U33" s="31">
        <f>U32+1</f>
        <v>18</v>
      </c>
    </row>
    <row r="34" spans="1:21" s="37" customFormat="1" ht="13.5">
      <c r="A34" s="27">
        <f>A33+1</f>
        <v>19</v>
      </c>
      <c r="B34" s="32" t="s">
        <v>35</v>
      </c>
      <c r="C34" s="33">
        <v>7929</v>
      </c>
      <c r="D34" s="33">
        <v>6323</v>
      </c>
      <c r="E34" s="17">
        <f t="shared" si="4"/>
        <v>79.75</v>
      </c>
      <c r="F34" s="33">
        <v>7929</v>
      </c>
      <c r="G34" s="33">
        <v>6320</v>
      </c>
      <c r="H34" s="17">
        <f t="shared" si="5"/>
        <v>79.71</v>
      </c>
      <c r="I34" s="33">
        <v>8022</v>
      </c>
      <c r="J34" s="33">
        <v>6641</v>
      </c>
      <c r="K34" s="17">
        <f t="shared" si="0"/>
        <v>82.78484168536524</v>
      </c>
      <c r="L34" s="34">
        <v>8022</v>
      </c>
      <c r="M34" s="33">
        <v>6644</v>
      </c>
      <c r="N34" s="16">
        <f t="shared" si="1"/>
        <v>82.82223884318125</v>
      </c>
      <c r="O34" s="33">
        <v>8044</v>
      </c>
      <c r="P34" s="33">
        <v>5932</v>
      </c>
      <c r="Q34" s="17">
        <f t="shared" si="2"/>
        <v>73.74</v>
      </c>
      <c r="R34" s="35">
        <v>8047</v>
      </c>
      <c r="S34" s="33">
        <v>5934</v>
      </c>
      <c r="T34" s="17">
        <f t="shared" si="6"/>
        <v>73.74</v>
      </c>
      <c r="U34" s="31">
        <f>U33+1</f>
        <v>19</v>
      </c>
    </row>
    <row r="35" spans="1:21" s="42" customFormat="1" ht="13.5">
      <c r="A35" s="38" t="s">
        <v>36</v>
      </c>
      <c r="B35" s="26" t="s">
        <v>37</v>
      </c>
      <c r="C35" s="39">
        <f>SUM(C36:C37)</f>
        <v>28650</v>
      </c>
      <c r="D35" s="39">
        <f>SUM(D36:D37)</f>
        <v>16574</v>
      </c>
      <c r="E35" s="17">
        <f t="shared" si="4"/>
        <v>57.85</v>
      </c>
      <c r="F35" s="39">
        <f>SUM(F36:F37)</f>
        <v>0</v>
      </c>
      <c r="G35" s="39">
        <f>SUM(G36:G37)</f>
        <v>0</v>
      </c>
      <c r="H35" s="17">
        <v>0</v>
      </c>
      <c r="I35" s="39">
        <f>SUM(I36:I37)</f>
        <v>29245</v>
      </c>
      <c r="J35" s="39">
        <f>SUM(J36:J37)</f>
        <v>21369</v>
      </c>
      <c r="K35" s="16">
        <f t="shared" si="0"/>
        <v>73.06890066678065</v>
      </c>
      <c r="L35" s="39">
        <f>SUM(L36:L37)</f>
        <v>29245</v>
      </c>
      <c r="M35" s="39">
        <f>SUM(M36:M37)</f>
        <v>21370</v>
      </c>
      <c r="N35" s="16">
        <f t="shared" si="1"/>
        <v>73.0723200547102</v>
      </c>
      <c r="O35" s="39">
        <f>SUM(O36:O37)</f>
        <v>29291</v>
      </c>
      <c r="P35" s="39">
        <f>SUM(P36:P37)</f>
        <v>19371</v>
      </c>
      <c r="Q35" s="16">
        <f t="shared" si="2"/>
        <v>66.13</v>
      </c>
      <c r="R35" s="39">
        <f>SUM(R36:R37)</f>
        <v>29302</v>
      </c>
      <c r="S35" s="39">
        <f>SUM(S36:S37)</f>
        <v>19377</v>
      </c>
      <c r="T35" s="16">
        <f t="shared" si="6"/>
        <v>66.13</v>
      </c>
      <c r="U35" s="41" t="s">
        <v>36</v>
      </c>
    </row>
    <row r="36" spans="1:21" s="37" customFormat="1" ht="13.5">
      <c r="A36" s="27">
        <v>20</v>
      </c>
      <c r="B36" s="32" t="s">
        <v>38</v>
      </c>
      <c r="C36" s="33">
        <v>21275</v>
      </c>
      <c r="D36" s="33">
        <v>11835</v>
      </c>
      <c r="E36" s="17">
        <f t="shared" si="4"/>
        <v>55.63</v>
      </c>
      <c r="F36" s="33">
        <v>0</v>
      </c>
      <c r="G36" s="33">
        <v>0</v>
      </c>
      <c r="H36" s="17">
        <v>0</v>
      </c>
      <c r="I36" s="33">
        <v>21792</v>
      </c>
      <c r="J36" s="33">
        <v>15581</v>
      </c>
      <c r="K36" s="17">
        <f t="shared" si="0"/>
        <v>71.49871512481644</v>
      </c>
      <c r="L36" s="34">
        <v>21792</v>
      </c>
      <c r="M36" s="33">
        <v>15582</v>
      </c>
      <c r="N36" s="16">
        <f t="shared" si="1"/>
        <v>71.50330396475772</v>
      </c>
      <c r="O36" s="33">
        <v>21886</v>
      </c>
      <c r="P36" s="33">
        <v>14225</v>
      </c>
      <c r="Q36" s="17">
        <f t="shared" si="2"/>
        <v>65</v>
      </c>
      <c r="R36" s="35">
        <v>21895</v>
      </c>
      <c r="S36" s="33">
        <v>14230</v>
      </c>
      <c r="T36" s="17">
        <f t="shared" si="6"/>
        <v>64.99</v>
      </c>
      <c r="U36" s="31">
        <v>20</v>
      </c>
    </row>
    <row r="37" spans="1:21" s="37" customFormat="1" ht="13.5">
      <c r="A37" s="27">
        <f>A36+1</f>
        <v>21</v>
      </c>
      <c r="B37" s="32" t="s">
        <v>39</v>
      </c>
      <c r="C37" s="33">
        <v>7375</v>
      </c>
      <c r="D37" s="33">
        <v>4739</v>
      </c>
      <c r="E37" s="17">
        <f t="shared" si="4"/>
        <v>64.26</v>
      </c>
      <c r="F37" s="33">
        <v>0</v>
      </c>
      <c r="G37" s="33">
        <v>0</v>
      </c>
      <c r="H37" s="17">
        <v>0</v>
      </c>
      <c r="I37" s="33">
        <v>7453</v>
      </c>
      <c r="J37" s="33">
        <v>5788</v>
      </c>
      <c r="K37" s="17">
        <f t="shared" si="0"/>
        <v>77.66000268348317</v>
      </c>
      <c r="L37" s="34">
        <v>7453</v>
      </c>
      <c r="M37" s="33">
        <v>5788</v>
      </c>
      <c r="N37" s="16">
        <f t="shared" si="1"/>
        <v>77.66000268348317</v>
      </c>
      <c r="O37" s="33">
        <v>7405</v>
      </c>
      <c r="P37" s="33">
        <v>5146</v>
      </c>
      <c r="Q37" s="17">
        <f t="shared" si="2"/>
        <v>69.49</v>
      </c>
      <c r="R37" s="35">
        <v>7407</v>
      </c>
      <c r="S37" s="33">
        <v>5147</v>
      </c>
      <c r="T37" s="17">
        <f t="shared" si="6"/>
        <v>69.49</v>
      </c>
      <c r="U37" s="31">
        <f>U36+1</f>
        <v>21</v>
      </c>
    </row>
    <row r="38" spans="1:21" s="42" customFormat="1" ht="13.5">
      <c r="A38" s="38" t="s">
        <v>40</v>
      </c>
      <c r="B38" s="26" t="s">
        <v>41</v>
      </c>
      <c r="C38" s="39">
        <f>SUM(C39:C42)</f>
        <v>33686</v>
      </c>
      <c r="D38" s="39">
        <f>SUM(D39:D42)</f>
        <v>25953</v>
      </c>
      <c r="E38" s="17">
        <f t="shared" si="4"/>
        <v>77.04</v>
      </c>
      <c r="F38" s="39">
        <f>SUM(F39:F42)</f>
        <v>33686</v>
      </c>
      <c r="G38" s="39">
        <f>SUM(G39:G42)</f>
        <v>25947</v>
      </c>
      <c r="H38" s="17">
        <f t="shared" si="5"/>
        <v>77.03</v>
      </c>
      <c r="I38" s="39">
        <f>SUM(I39:I42)</f>
        <v>34475</v>
      </c>
      <c r="J38" s="39">
        <f>SUM(J39:J42)</f>
        <v>23727</v>
      </c>
      <c r="K38" s="16">
        <f t="shared" si="0"/>
        <v>68.82378535170413</v>
      </c>
      <c r="L38" s="39">
        <f>SUM(L39:L42)</f>
        <v>34475</v>
      </c>
      <c r="M38" s="39">
        <f>SUM(M39:M42)</f>
        <v>23729</v>
      </c>
      <c r="N38" s="16">
        <f t="shared" si="1"/>
        <v>68.82958665699782</v>
      </c>
      <c r="O38" s="39">
        <f>SUM(O39:O42)</f>
        <v>34622</v>
      </c>
      <c r="P38" s="39">
        <f>SUM(P39:P42)</f>
        <v>23215</v>
      </c>
      <c r="Q38" s="16">
        <f t="shared" si="2"/>
        <v>67.05</v>
      </c>
      <c r="R38" s="39">
        <f>SUM(R39:R42)</f>
        <v>34639</v>
      </c>
      <c r="S38" s="39">
        <f>SUM(S39:S42)</f>
        <v>23216</v>
      </c>
      <c r="T38" s="16">
        <f t="shared" si="6"/>
        <v>67.02</v>
      </c>
      <c r="U38" s="41" t="s">
        <v>40</v>
      </c>
    </row>
    <row r="39" spans="1:21" s="37" customFormat="1" ht="13.5" customHeight="1">
      <c r="A39" s="27">
        <v>22</v>
      </c>
      <c r="B39" s="32" t="s">
        <v>42</v>
      </c>
      <c r="C39" s="33">
        <v>4533</v>
      </c>
      <c r="D39" s="33">
        <v>3432</v>
      </c>
      <c r="E39" s="17">
        <f t="shared" si="4"/>
        <v>75.71</v>
      </c>
      <c r="F39" s="33">
        <v>4533</v>
      </c>
      <c r="G39" s="33">
        <v>3433</v>
      </c>
      <c r="H39" s="17">
        <f t="shared" si="5"/>
        <v>75.73</v>
      </c>
      <c r="I39" s="33">
        <v>4612</v>
      </c>
      <c r="J39" s="33">
        <v>3242</v>
      </c>
      <c r="K39" s="17">
        <f t="shared" si="0"/>
        <v>70.29488291413703</v>
      </c>
      <c r="L39" s="34">
        <v>4612</v>
      </c>
      <c r="M39" s="33">
        <v>3242</v>
      </c>
      <c r="N39" s="16">
        <f t="shared" si="1"/>
        <v>70.29488291413703</v>
      </c>
      <c r="O39" s="33">
        <v>4624</v>
      </c>
      <c r="P39" s="33">
        <v>3084</v>
      </c>
      <c r="Q39" s="17">
        <f t="shared" si="2"/>
        <v>66.7</v>
      </c>
      <c r="R39" s="35">
        <v>4625</v>
      </c>
      <c r="S39" s="33">
        <v>3084</v>
      </c>
      <c r="T39" s="17">
        <f t="shared" si="6"/>
        <v>66.68</v>
      </c>
      <c r="U39" s="31">
        <v>22</v>
      </c>
    </row>
    <row r="40" spans="1:21" s="37" customFormat="1" ht="13.5">
      <c r="A40" s="27">
        <f>A39+1</f>
        <v>23</v>
      </c>
      <c r="B40" s="32" t="s">
        <v>43</v>
      </c>
      <c r="C40" s="33">
        <v>11848</v>
      </c>
      <c r="D40" s="33">
        <v>8819</v>
      </c>
      <c r="E40" s="17">
        <f t="shared" si="4"/>
        <v>74.43</v>
      </c>
      <c r="F40" s="33">
        <v>11848</v>
      </c>
      <c r="G40" s="33">
        <v>8818</v>
      </c>
      <c r="H40" s="17">
        <f t="shared" si="5"/>
        <v>74.43</v>
      </c>
      <c r="I40" s="33">
        <v>12167</v>
      </c>
      <c r="J40" s="33">
        <v>8220</v>
      </c>
      <c r="K40" s="17">
        <f t="shared" si="0"/>
        <v>67.55979288238679</v>
      </c>
      <c r="L40" s="34">
        <v>12167</v>
      </c>
      <c r="M40" s="33">
        <v>8222</v>
      </c>
      <c r="N40" s="16">
        <f t="shared" si="1"/>
        <v>67.57623078819759</v>
      </c>
      <c r="O40" s="33">
        <v>12275</v>
      </c>
      <c r="P40" s="33">
        <v>8081</v>
      </c>
      <c r="Q40" s="17">
        <f t="shared" si="2"/>
        <v>65.83</v>
      </c>
      <c r="R40" s="35">
        <v>12280</v>
      </c>
      <c r="S40" s="33">
        <v>8081</v>
      </c>
      <c r="T40" s="17">
        <f t="shared" si="6"/>
        <v>65.81</v>
      </c>
      <c r="U40" s="31">
        <f>U39+1</f>
        <v>23</v>
      </c>
    </row>
    <row r="41" spans="1:21" s="37" customFormat="1" ht="13.5">
      <c r="A41" s="27">
        <f>A40+1</f>
        <v>24</v>
      </c>
      <c r="B41" s="32" t="s">
        <v>44</v>
      </c>
      <c r="C41" s="33">
        <v>8128</v>
      </c>
      <c r="D41" s="33">
        <v>6717</v>
      </c>
      <c r="E41" s="17">
        <f t="shared" si="4"/>
        <v>82.64</v>
      </c>
      <c r="F41" s="33">
        <v>8128</v>
      </c>
      <c r="G41" s="33">
        <v>6715</v>
      </c>
      <c r="H41" s="17">
        <f t="shared" si="5"/>
        <v>82.62</v>
      </c>
      <c r="I41" s="33">
        <v>8241</v>
      </c>
      <c r="J41" s="33">
        <v>5735</v>
      </c>
      <c r="K41" s="17">
        <f t="shared" si="0"/>
        <v>69.5910690450188</v>
      </c>
      <c r="L41" s="34">
        <v>8241</v>
      </c>
      <c r="M41" s="33">
        <v>5736</v>
      </c>
      <c r="N41" s="16">
        <f t="shared" si="1"/>
        <v>69.60320349472151</v>
      </c>
      <c r="O41" s="33">
        <v>8230</v>
      </c>
      <c r="P41" s="33">
        <v>5517</v>
      </c>
      <c r="Q41" s="17">
        <f t="shared" si="2"/>
        <v>67.04</v>
      </c>
      <c r="R41" s="35">
        <v>8230</v>
      </c>
      <c r="S41" s="33">
        <v>5517</v>
      </c>
      <c r="T41" s="17">
        <f t="shared" si="6"/>
        <v>67.04</v>
      </c>
      <c r="U41" s="31">
        <f>U40+1</f>
        <v>24</v>
      </c>
    </row>
    <row r="42" spans="1:21" s="37" customFormat="1" ht="13.5">
      <c r="A42" s="27">
        <f>A41+1</f>
        <v>25</v>
      </c>
      <c r="B42" s="32" t="s">
        <v>45</v>
      </c>
      <c r="C42" s="33">
        <v>9177</v>
      </c>
      <c r="D42" s="33">
        <v>6985</v>
      </c>
      <c r="E42" s="17">
        <f t="shared" si="4"/>
        <v>76.11</v>
      </c>
      <c r="F42" s="33">
        <v>9177</v>
      </c>
      <c r="G42" s="33">
        <v>6981</v>
      </c>
      <c r="H42" s="17">
        <f t="shared" si="5"/>
        <v>76.07</v>
      </c>
      <c r="I42" s="33">
        <v>9455</v>
      </c>
      <c r="J42" s="33">
        <v>6530</v>
      </c>
      <c r="K42" s="17">
        <f t="shared" si="0"/>
        <v>69.06398730830249</v>
      </c>
      <c r="L42" s="34">
        <v>9455</v>
      </c>
      <c r="M42" s="33">
        <v>6529</v>
      </c>
      <c r="N42" s="16">
        <f t="shared" si="1"/>
        <v>69.05341089370704</v>
      </c>
      <c r="O42" s="33">
        <v>9493</v>
      </c>
      <c r="P42" s="33">
        <v>6533</v>
      </c>
      <c r="Q42" s="17">
        <f t="shared" si="2"/>
        <v>68.82</v>
      </c>
      <c r="R42" s="35">
        <v>9504</v>
      </c>
      <c r="S42" s="33">
        <v>6534</v>
      </c>
      <c r="T42" s="17">
        <f t="shared" si="6"/>
        <v>68.75</v>
      </c>
      <c r="U42" s="31">
        <f>U41+1</f>
        <v>25</v>
      </c>
    </row>
    <row r="43" spans="1:21" s="42" customFormat="1" ht="13.5">
      <c r="A43" s="38" t="s">
        <v>46</v>
      </c>
      <c r="B43" s="26" t="s">
        <v>47</v>
      </c>
      <c r="C43" s="39">
        <f>C44</f>
        <v>11199</v>
      </c>
      <c r="D43" s="39">
        <f>D44</f>
        <v>6053</v>
      </c>
      <c r="E43" s="17">
        <f t="shared" si="4"/>
        <v>54.05</v>
      </c>
      <c r="F43" s="39">
        <f>F44</f>
        <v>0</v>
      </c>
      <c r="G43" s="39">
        <f>G44</f>
        <v>0</v>
      </c>
      <c r="H43" s="17">
        <v>0</v>
      </c>
      <c r="I43" s="39">
        <f>SUM(I44)</f>
        <v>11344</v>
      </c>
      <c r="J43" s="39">
        <f>SUM(J44)</f>
        <v>7155</v>
      </c>
      <c r="K43" s="16">
        <f t="shared" si="0"/>
        <v>63.07299012693935</v>
      </c>
      <c r="L43" s="39">
        <f>SUM(L44)</f>
        <v>11344</v>
      </c>
      <c r="M43" s="39">
        <f>SUM(M44)</f>
        <v>7159</v>
      </c>
      <c r="N43" s="16">
        <f t="shared" si="1"/>
        <v>63.10825105782792</v>
      </c>
      <c r="O43" s="39">
        <f>O44</f>
        <v>11205</v>
      </c>
      <c r="P43" s="39">
        <f>P44</f>
        <v>6824</v>
      </c>
      <c r="Q43" s="16">
        <f t="shared" si="2"/>
        <v>60.9</v>
      </c>
      <c r="R43" s="39">
        <f>R44</f>
        <v>11211</v>
      </c>
      <c r="S43" s="39">
        <f>S44</f>
        <v>6824</v>
      </c>
      <c r="T43" s="16">
        <f t="shared" si="6"/>
        <v>60.87</v>
      </c>
      <c r="U43" s="41" t="s">
        <v>46</v>
      </c>
    </row>
    <row r="44" spans="1:21" s="37" customFormat="1" ht="13.5">
      <c r="A44" s="27">
        <v>26</v>
      </c>
      <c r="B44" s="32" t="s">
        <v>48</v>
      </c>
      <c r="C44" s="33">
        <v>11199</v>
      </c>
      <c r="D44" s="33">
        <v>6053</v>
      </c>
      <c r="E44" s="17">
        <f t="shared" si="4"/>
        <v>54.05</v>
      </c>
      <c r="F44" s="33">
        <v>0</v>
      </c>
      <c r="G44" s="33">
        <v>0</v>
      </c>
      <c r="H44" s="17">
        <v>0</v>
      </c>
      <c r="I44" s="33">
        <v>11344</v>
      </c>
      <c r="J44" s="33">
        <v>7155</v>
      </c>
      <c r="K44" s="17">
        <f t="shared" si="0"/>
        <v>63.07299012693935</v>
      </c>
      <c r="L44" s="34">
        <v>11344</v>
      </c>
      <c r="M44" s="33">
        <v>7159</v>
      </c>
      <c r="N44" s="16">
        <f t="shared" si="1"/>
        <v>63.10825105782792</v>
      </c>
      <c r="O44" s="33">
        <v>11205</v>
      </c>
      <c r="P44" s="33">
        <v>6824</v>
      </c>
      <c r="Q44" s="17">
        <f t="shared" si="2"/>
        <v>60.9</v>
      </c>
      <c r="R44" s="35">
        <v>11211</v>
      </c>
      <c r="S44" s="33">
        <v>6824</v>
      </c>
      <c r="T44" s="17">
        <f t="shared" si="6"/>
        <v>60.87</v>
      </c>
      <c r="U44" s="31">
        <v>26</v>
      </c>
    </row>
    <row r="45" spans="1:21" s="42" customFormat="1" ht="13.5">
      <c r="A45" s="38" t="s">
        <v>49</v>
      </c>
      <c r="B45" s="26" t="s">
        <v>47</v>
      </c>
      <c r="C45" s="39">
        <f>SUM(C46:C53)</f>
        <v>29121</v>
      </c>
      <c r="D45" s="39">
        <f>SUM(D46:D53)</f>
        <v>22221</v>
      </c>
      <c r="E45" s="17">
        <f t="shared" si="4"/>
        <v>76.31</v>
      </c>
      <c r="F45" s="39">
        <f>SUM(F46:F53)</f>
        <v>29121</v>
      </c>
      <c r="G45" s="39">
        <f>SUM(G46:G53)</f>
        <v>22215</v>
      </c>
      <c r="H45" s="17">
        <f t="shared" si="5"/>
        <v>76.29</v>
      </c>
      <c r="I45" s="39">
        <f>SUM(I46:I53)</f>
        <v>29279</v>
      </c>
      <c r="J45" s="39">
        <f>SUM(J46:J53)</f>
        <v>22100</v>
      </c>
      <c r="K45" s="16">
        <f t="shared" si="0"/>
        <v>75.48071996994433</v>
      </c>
      <c r="L45" s="39">
        <f>SUM(L46:L53)</f>
        <v>29279</v>
      </c>
      <c r="M45" s="39">
        <f>SUM(M46:M53)</f>
        <v>22112</v>
      </c>
      <c r="N45" s="16">
        <f t="shared" si="1"/>
        <v>75.52170497626285</v>
      </c>
      <c r="O45" s="39">
        <f>SUM(O46:O53)</f>
        <v>29225</v>
      </c>
      <c r="P45" s="39">
        <f>SUM(P46:P53)</f>
        <v>21287</v>
      </c>
      <c r="Q45" s="16">
        <f t="shared" si="2"/>
        <v>72.84</v>
      </c>
      <c r="R45" s="39">
        <f>SUM(R46:R53)</f>
        <v>29231</v>
      </c>
      <c r="S45" s="39">
        <f>SUM(S46:S53)</f>
        <v>21288</v>
      </c>
      <c r="T45" s="16">
        <f t="shared" si="6"/>
        <v>72.83</v>
      </c>
      <c r="U45" s="41" t="s">
        <v>49</v>
      </c>
    </row>
    <row r="46" spans="1:21" s="37" customFormat="1" ht="13.5">
      <c r="A46" s="27">
        <v>27</v>
      </c>
      <c r="B46" s="32" t="s">
        <v>50</v>
      </c>
      <c r="C46" s="33">
        <v>2260</v>
      </c>
      <c r="D46" s="33">
        <v>1859</v>
      </c>
      <c r="E46" s="17">
        <f t="shared" si="4"/>
        <v>82.26</v>
      </c>
      <c r="F46" s="33">
        <v>2260</v>
      </c>
      <c r="G46" s="33">
        <v>1859</v>
      </c>
      <c r="H46" s="17">
        <f t="shared" si="5"/>
        <v>82.26</v>
      </c>
      <c r="I46" s="33">
        <v>2270</v>
      </c>
      <c r="J46" s="33">
        <v>1820</v>
      </c>
      <c r="K46" s="17">
        <f aca="true" t="shared" si="8" ref="K46:K77">J46/I46*100</f>
        <v>80.1762114537445</v>
      </c>
      <c r="L46" s="34">
        <v>2270</v>
      </c>
      <c r="M46" s="33">
        <v>1822</v>
      </c>
      <c r="N46" s="16">
        <f aca="true" t="shared" si="9" ref="N46:N77">M46/L46*100</f>
        <v>80.26431718061674</v>
      </c>
      <c r="O46" s="33">
        <v>2270</v>
      </c>
      <c r="P46" s="33">
        <v>1775</v>
      </c>
      <c r="Q46" s="17">
        <f aca="true" t="shared" si="10" ref="Q46:Q77">ROUND(P46/O46*100,2)</f>
        <v>78.19</v>
      </c>
      <c r="R46" s="35">
        <f>O46</f>
        <v>2270</v>
      </c>
      <c r="S46" s="33">
        <v>1774</v>
      </c>
      <c r="T46" s="17">
        <f aca="true" t="shared" si="11" ref="T46:T77">ROUND(S46/R46*100,2)</f>
        <v>78.15</v>
      </c>
      <c r="U46" s="31">
        <v>27</v>
      </c>
    </row>
    <row r="47" spans="1:21" s="37" customFormat="1" ht="13.5">
      <c r="A47" s="27">
        <f aca="true" t="shared" si="12" ref="A47:A53">A46+1</f>
        <v>28</v>
      </c>
      <c r="B47" s="32" t="s">
        <v>51</v>
      </c>
      <c r="C47" s="33">
        <v>6014</v>
      </c>
      <c r="D47" s="33">
        <v>4086</v>
      </c>
      <c r="E47" s="17">
        <f t="shared" si="4"/>
        <v>67.94</v>
      </c>
      <c r="F47" s="33">
        <v>6014</v>
      </c>
      <c r="G47" s="33">
        <v>4085</v>
      </c>
      <c r="H47" s="17">
        <f t="shared" si="5"/>
        <v>67.92</v>
      </c>
      <c r="I47" s="33">
        <v>6093</v>
      </c>
      <c r="J47" s="33">
        <v>4351</v>
      </c>
      <c r="K47" s="17">
        <f t="shared" si="8"/>
        <v>71.40981454127687</v>
      </c>
      <c r="L47" s="34">
        <v>6093</v>
      </c>
      <c r="M47" s="33">
        <v>4353</v>
      </c>
      <c r="N47" s="16">
        <f t="shared" si="9"/>
        <v>71.44263909404235</v>
      </c>
      <c r="O47" s="33">
        <v>6124</v>
      </c>
      <c r="P47" s="33">
        <v>4201</v>
      </c>
      <c r="Q47" s="17">
        <f t="shared" si="10"/>
        <v>68.6</v>
      </c>
      <c r="R47" s="35">
        <v>6124</v>
      </c>
      <c r="S47" s="33">
        <v>4200</v>
      </c>
      <c r="T47" s="17">
        <f t="shared" si="11"/>
        <v>68.58</v>
      </c>
      <c r="U47" s="31">
        <f aca="true" t="shared" si="13" ref="U47:U53">U46+1</f>
        <v>28</v>
      </c>
    </row>
    <row r="48" spans="1:21" s="37" customFormat="1" ht="13.5">
      <c r="A48" s="27">
        <f t="shared" si="12"/>
        <v>29</v>
      </c>
      <c r="B48" s="32" t="s">
        <v>52</v>
      </c>
      <c r="C48" s="33">
        <v>1786</v>
      </c>
      <c r="D48" s="33">
        <v>1470</v>
      </c>
      <c r="E48" s="17">
        <f t="shared" si="4"/>
        <v>82.31</v>
      </c>
      <c r="F48" s="33">
        <v>1786</v>
      </c>
      <c r="G48" s="33">
        <v>1469</v>
      </c>
      <c r="H48" s="17">
        <f t="shared" si="5"/>
        <v>82.25</v>
      </c>
      <c r="I48" s="33">
        <v>1786</v>
      </c>
      <c r="J48" s="33">
        <v>1390</v>
      </c>
      <c r="K48" s="17">
        <f t="shared" si="8"/>
        <v>77.82754759238522</v>
      </c>
      <c r="L48" s="34">
        <v>1786</v>
      </c>
      <c r="M48" s="33">
        <v>1392</v>
      </c>
      <c r="N48" s="16">
        <f t="shared" si="9"/>
        <v>77.93952967525196</v>
      </c>
      <c r="O48" s="33">
        <v>1787</v>
      </c>
      <c r="P48" s="33">
        <v>1349</v>
      </c>
      <c r="Q48" s="17">
        <f t="shared" si="10"/>
        <v>75.49</v>
      </c>
      <c r="R48" s="35">
        <v>1787</v>
      </c>
      <c r="S48" s="33">
        <v>1349</v>
      </c>
      <c r="T48" s="17">
        <f t="shared" si="11"/>
        <v>75.49</v>
      </c>
      <c r="U48" s="31">
        <f t="shared" si="13"/>
        <v>29</v>
      </c>
    </row>
    <row r="49" spans="1:21" s="37" customFormat="1" ht="13.5">
      <c r="A49" s="27">
        <f t="shared" si="12"/>
        <v>30</v>
      </c>
      <c r="B49" s="32" t="s">
        <v>53</v>
      </c>
      <c r="C49" s="33">
        <v>3257</v>
      </c>
      <c r="D49" s="33">
        <v>2402</v>
      </c>
      <c r="E49" s="17">
        <f t="shared" si="4"/>
        <v>73.75</v>
      </c>
      <c r="F49" s="33">
        <v>3257</v>
      </c>
      <c r="G49" s="33">
        <v>2402</v>
      </c>
      <c r="H49" s="17">
        <f t="shared" si="5"/>
        <v>73.75</v>
      </c>
      <c r="I49" s="33">
        <v>3269</v>
      </c>
      <c r="J49" s="33">
        <v>2467</v>
      </c>
      <c r="K49" s="17">
        <f t="shared" si="8"/>
        <v>75.46650351789538</v>
      </c>
      <c r="L49" s="34">
        <v>3269</v>
      </c>
      <c r="M49" s="33">
        <v>2470</v>
      </c>
      <c r="N49" s="16">
        <f t="shared" si="9"/>
        <v>75.55827470174366</v>
      </c>
      <c r="O49" s="33">
        <v>3232</v>
      </c>
      <c r="P49" s="33">
        <v>2342</v>
      </c>
      <c r="Q49" s="17">
        <f t="shared" si="10"/>
        <v>72.46</v>
      </c>
      <c r="R49" s="35">
        <v>3235</v>
      </c>
      <c r="S49" s="33">
        <v>2344</v>
      </c>
      <c r="T49" s="17">
        <f t="shared" si="11"/>
        <v>72.46</v>
      </c>
      <c r="U49" s="31">
        <f t="shared" si="13"/>
        <v>30</v>
      </c>
    </row>
    <row r="50" spans="1:21" s="37" customFormat="1" ht="13.5">
      <c r="A50" s="27">
        <f t="shared" si="12"/>
        <v>31</v>
      </c>
      <c r="B50" s="32" t="s">
        <v>54</v>
      </c>
      <c r="C50" s="33">
        <v>2444</v>
      </c>
      <c r="D50" s="33">
        <v>2045</v>
      </c>
      <c r="E50" s="17">
        <f t="shared" si="4"/>
        <v>83.67</v>
      </c>
      <c r="F50" s="33">
        <v>2444</v>
      </c>
      <c r="G50" s="33">
        <v>2045</v>
      </c>
      <c r="H50" s="17">
        <f t="shared" si="5"/>
        <v>83.67</v>
      </c>
      <c r="I50" s="33">
        <v>2446</v>
      </c>
      <c r="J50" s="33">
        <v>2063</v>
      </c>
      <c r="K50" s="17">
        <f t="shared" si="8"/>
        <v>84.34178250204415</v>
      </c>
      <c r="L50" s="34">
        <v>2446</v>
      </c>
      <c r="M50" s="33">
        <v>2064</v>
      </c>
      <c r="N50" s="16">
        <f t="shared" si="9"/>
        <v>84.38266557645136</v>
      </c>
      <c r="O50" s="33">
        <v>2442</v>
      </c>
      <c r="P50" s="33">
        <v>2001</v>
      </c>
      <c r="Q50" s="17">
        <f t="shared" si="10"/>
        <v>81.94</v>
      </c>
      <c r="R50" s="35">
        <v>2443</v>
      </c>
      <c r="S50" s="33">
        <v>2001</v>
      </c>
      <c r="T50" s="17">
        <f t="shared" si="11"/>
        <v>81.91</v>
      </c>
      <c r="U50" s="31">
        <f t="shared" si="13"/>
        <v>31</v>
      </c>
    </row>
    <row r="51" spans="1:21" s="37" customFormat="1" ht="13.5">
      <c r="A51" s="27">
        <f t="shared" si="12"/>
        <v>32</v>
      </c>
      <c r="B51" s="32" t="s">
        <v>55</v>
      </c>
      <c r="C51" s="33">
        <v>3492</v>
      </c>
      <c r="D51" s="33">
        <v>2604</v>
      </c>
      <c r="E51" s="17">
        <f t="shared" si="4"/>
        <v>74.57</v>
      </c>
      <c r="F51" s="33">
        <v>3492</v>
      </c>
      <c r="G51" s="33">
        <v>2603</v>
      </c>
      <c r="H51" s="17">
        <f t="shared" si="5"/>
        <v>74.54</v>
      </c>
      <c r="I51" s="33">
        <v>3512</v>
      </c>
      <c r="J51" s="33">
        <v>2671</v>
      </c>
      <c r="K51" s="17">
        <f t="shared" si="8"/>
        <v>76.05353075170844</v>
      </c>
      <c r="L51" s="34">
        <v>3512</v>
      </c>
      <c r="M51" s="33">
        <v>2672</v>
      </c>
      <c r="N51" s="16">
        <f t="shared" si="9"/>
        <v>76.08200455580865</v>
      </c>
      <c r="O51" s="33">
        <v>3501</v>
      </c>
      <c r="P51" s="33">
        <v>2589</v>
      </c>
      <c r="Q51" s="17">
        <f t="shared" si="10"/>
        <v>73.95</v>
      </c>
      <c r="R51" s="35">
        <v>3501</v>
      </c>
      <c r="S51" s="33">
        <v>2588</v>
      </c>
      <c r="T51" s="17">
        <f t="shared" si="11"/>
        <v>73.92</v>
      </c>
      <c r="U51" s="31">
        <f t="shared" si="13"/>
        <v>32</v>
      </c>
    </row>
    <row r="52" spans="1:21" s="37" customFormat="1" ht="13.5">
      <c r="A52" s="27">
        <f t="shared" si="12"/>
        <v>33</v>
      </c>
      <c r="B52" s="32" t="s">
        <v>56</v>
      </c>
      <c r="C52" s="33">
        <v>2139</v>
      </c>
      <c r="D52" s="33">
        <v>1597</v>
      </c>
      <c r="E52" s="17">
        <f t="shared" si="4"/>
        <v>74.66</v>
      </c>
      <c r="F52" s="33">
        <v>2139</v>
      </c>
      <c r="G52" s="33">
        <v>1596</v>
      </c>
      <c r="H52" s="17">
        <f t="shared" si="5"/>
        <v>74.61</v>
      </c>
      <c r="I52" s="33">
        <v>2155</v>
      </c>
      <c r="J52" s="33">
        <v>1657</v>
      </c>
      <c r="K52" s="17">
        <f t="shared" si="8"/>
        <v>76.89095127610209</v>
      </c>
      <c r="L52" s="34">
        <v>2155</v>
      </c>
      <c r="M52" s="33">
        <v>1657</v>
      </c>
      <c r="N52" s="16">
        <f t="shared" si="9"/>
        <v>76.89095127610209</v>
      </c>
      <c r="O52" s="33">
        <v>2144</v>
      </c>
      <c r="P52" s="33">
        <v>1591</v>
      </c>
      <c r="Q52" s="17">
        <f t="shared" si="10"/>
        <v>74.21</v>
      </c>
      <c r="R52" s="35">
        <v>2144</v>
      </c>
      <c r="S52" s="33">
        <v>1592</v>
      </c>
      <c r="T52" s="17">
        <f t="shared" si="11"/>
        <v>74.25</v>
      </c>
      <c r="U52" s="31">
        <f t="shared" si="13"/>
        <v>33</v>
      </c>
    </row>
    <row r="53" spans="1:21" s="37" customFormat="1" ht="13.5">
      <c r="A53" s="27">
        <f t="shared" si="12"/>
        <v>34</v>
      </c>
      <c r="B53" s="32" t="s">
        <v>57</v>
      </c>
      <c r="C53" s="33">
        <v>7729</v>
      </c>
      <c r="D53" s="33">
        <v>6158</v>
      </c>
      <c r="E53" s="17">
        <f t="shared" si="4"/>
        <v>79.67</v>
      </c>
      <c r="F53" s="33">
        <v>7729</v>
      </c>
      <c r="G53" s="33">
        <v>6156</v>
      </c>
      <c r="H53" s="17">
        <f t="shared" si="5"/>
        <v>79.65</v>
      </c>
      <c r="I53" s="33">
        <v>7748</v>
      </c>
      <c r="J53" s="33">
        <v>5681</v>
      </c>
      <c r="K53" s="17">
        <f t="shared" si="8"/>
        <v>73.3221476510067</v>
      </c>
      <c r="L53" s="34">
        <v>7748</v>
      </c>
      <c r="M53" s="33">
        <v>5682</v>
      </c>
      <c r="N53" s="16">
        <f t="shared" si="9"/>
        <v>73.33505420753742</v>
      </c>
      <c r="O53" s="33">
        <v>7725</v>
      </c>
      <c r="P53" s="33">
        <v>5439</v>
      </c>
      <c r="Q53" s="17">
        <f t="shared" si="10"/>
        <v>70.41</v>
      </c>
      <c r="R53" s="35">
        <v>7727</v>
      </c>
      <c r="S53" s="33">
        <v>5440</v>
      </c>
      <c r="T53" s="17">
        <f t="shared" si="11"/>
        <v>70.4</v>
      </c>
      <c r="U53" s="31">
        <f t="shared" si="13"/>
        <v>34</v>
      </c>
    </row>
    <row r="54" spans="1:21" s="42" customFormat="1" ht="13.5">
      <c r="A54" s="38" t="s">
        <v>40</v>
      </c>
      <c r="B54" s="26" t="s">
        <v>58</v>
      </c>
      <c r="C54" s="39">
        <f>SUM(C55:C62)</f>
        <v>44439</v>
      </c>
      <c r="D54" s="39">
        <f>SUM(D55:D62)</f>
        <v>35839</v>
      </c>
      <c r="E54" s="17">
        <f t="shared" si="4"/>
        <v>80.65</v>
      </c>
      <c r="F54" s="39">
        <f>SUM(F55:F62)</f>
        <v>44439</v>
      </c>
      <c r="G54" s="39">
        <f>SUM(G55:G62)</f>
        <v>35831</v>
      </c>
      <c r="H54" s="17">
        <f t="shared" si="5"/>
        <v>80.63</v>
      </c>
      <c r="I54" s="39">
        <f>SUM(I55:I62)</f>
        <v>44819</v>
      </c>
      <c r="J54" s="39">
        <f>SUM(J55:J62)</f>
        <v>33754</v>
      </c>
      <c r="K54" s="16">
        <f t="shared" si="8"/>
        <v>75.31180972355475</v>
      </c>
      <c r="L54" s="39">
        <f>SUM(L55:L62)</f>
        <v>44819</v>
      </c>
      <c r="M54" s="39">
        <f>SUM(M55:M62)</f>
        <v>33760</v>
      </c>
      <c r="N54" s="16">
        <f t="shared" si="9"/>
        <v>75.32519690309914</v>
      </c>
      <c r="O54" s="39">
        <f>SUM(O55:O62)</f>
        <v>44767</v>
      </c>
      <c r="P54" s="39">
        <f>SUM(P55:P62)</f>
        <v>31156</v>
      </c>
      <c r="Q54" s="16">
        <f t="shared" si="10"/>
        <v>69.6</v>
      </c>
      <c r="R54" s="39">
        <f>SUM(R55:R62)</f>
        <v>44778</v>
      </c>
      <c r="S54" s="39">
        <f>SUM(S55:S62)</f>
        <v>31157</v>
      </c>
      <c r="T54" s="16">
        <f t="shared" si="11"/>
        <v>69.58</v>
      </c>
      <c r="U54" s="41" t="s">
        <v>40</v>
      </c>
    </row>
    <row r="55" spans="1:21" s="37" customFormat="1" ht="13.5">
      <c r="A55" s="27">
        <v>35</v>
      </c>
      <c r="B55" s="32" t="s">
        <v>59</v>
      </c>
      <c r="C55" s="33">
        <v>8204</v>
      </c>
      <c r="D55" s="33">
        <v>6141</v>
      </c>
      <c r="E55" s="17">
        <f t="shared" si="4"/>
        <v>74.85</v>
      </c>
      <c r="F55" s="33">
        <v>8204</v>
      </c>
      <c r="G55" s="33">
        <v>6138</v>
      </c>
      <c r="H55" s="17">
        <f t="shared" si="5"/>
        <v>74.82</v>
      </c>
      <c r="I55" s="33">
        <v>8260</v>
      </c>
      <c r="J55" s="33">
        <v>6199</v>
      </c>
      <c r="K55" s="17">
        <f t="shared" si="8"/>
        <v>75.04842615012106</v>
      </c>
      <c r="L55" s="34">
        <v>8260</v>
      </c>
      <c r="M55" s="33">
        <v>6199</v>
      </c>
      <c r="N55" s="16">
        <f t="shared" si="9"/>
        <v>75.04842615012106</v>
      </c>
      <c r="O55" s="33">
        <v>8208</v>
      </c>
      <c r="P55" s="33">
        <v>5181</v>
      </c>
      <c r="Q55" s="17">
        <f t="shared" si="10"/>
        <v>63.12</v>
      </c>
      <c r="R55" s="35">
        <v>8208</v>
      </c>
      <c r="S55" s="33">
        <v>5181</v>
      </c>
      <c r="T55" s="17">
        <f t="shared" si="11"/>
        <v>63.12</v>
      </c>
      <c r="U55" s="31">
        <v>35</v>
      </c>
    </row>
    <row r="56" spans="1:21" s="37" customFormat="1" ht="13.5">
      <c r="A56" s="27">
        <f aca="true" t="shared" si="14" ref="A56:A62">A55+1</f>
        <v>36</v>
      </c>
      <c r="B56" s="32" t="s">
        <v>60</v>
      </c>
      <c r="C56" s="33">
        <v>14579</v>
      </c>
      <c r="D56" s="33">
        <v>11516</v>
      </c>
      <c r="E56" s="17">
        <f t="shared" si="4"/>
        <v>78.99</v>
      </c>
      <c r="F56" s="33">
        <v>14579</v>
      </c>
      <c r="G56" s="33">
        <v>11515</v>
      </c>
      <c r="H56" s="17">
        <f t="shared" si="5"/>
        <v>78.98</v>
      </c>
      <c r="I56" s="33">
        <v>14788</v>
      </c>
      <c r="J56" s="33">
        <v>10544</v>
      </c>
      <c r="K56" s="17">
        <f t="shared" si="8"/>
        <v>71.30105490938598</v>
      </c>
      <c r="L56" s="34">
        <v>14788</v>
      </c>
      <c r="M56" s="33">
        <v>10546</v>
      </c>
      <c r="N56" s="16">
        <f t="shared" si="9"/>
        <v>71.31457938869353</v>
      </c>
      <c r="O56" s="33">
        <v>14839</v>
      </c>
      <c r="P56" s="33">
        <v>9832</v>
      </c>
      <c r="Q56" s="17">
        <f t="shared" si="10"/>
        <v>66.26</v>
      </c>
      <c r="R56" s="35">
        <v>14842</v>
      </c>
      <c r="S56" s="33">
        <v>9833</v>
      </c>
      <c r="T56" s="17">
        <f t="shared" si="11"/>
        <v>66.25</v>
      </c>
      <c r="U56" s="31">
        <f aca="true" t="shared" si="15" ref="U56:U62">U55+1</f>
        <v>36</v>
      </c>
    </row>
    <row r="57" spans="1:21" s="37" customFormat="1" ht="13.5">
      <c r="A57" s="27">
        <f t="shared" si="14"/>
        <v>37</v>
      </c>
      <c r="B57" s="32" t="s">
        <v>61</v>
      </c>
      <c r="C57" s="33">
        <v>2218</v>
      </c>
      <c r="D57" s="33">
        <v>2021</v>
      </c>
      <c r="E57" s="17">
        <f t="shared" si="4"/>
        <v>91.12</v>
      </c>
      <c r="F57" s="33">
        <v>2218</v>
      </c>
      <c r="G57" s="33">
        <v>2021</v>
      </c>
      <c r="H57" s="17">
        <f t="shared" si="5"/>
        <v>91.12</v>
      </c>
      <c r="I57" s="33">
        <v>2219</v>
      </c>
      <c r="J57" s="33">
        <v>1831</v>
      </c>
      <c r="K57" s="17">
        <f t="shared" si="8"/>
        <v>82.5146462370437</v>
      </c>
      <c r="L57" s="34">
        <v>2219</v>
      </c>
      <c r="M57" s="33">
        <v>1831</v>
      </c>
      <c r="N57" s="16">
        <f t="shared" si="9"/>
        <v>82.5146462370437</v>
      </c>
      <c r="O57" s="33">
        <v>2204</v>
      </c>
      <c r="P57" s="33">
        <v>1761</v>
      </c>
      <c r="Q57" s="17">
        <f t="shared" si="10"/>
        <v>79.9</v>
      </c>
      <c r="R57" s="35">
        <v>2204</v>
      </c>
      <c r="S57" s="33">
        <v>1761</v>
      </c>
      <c r="T57" s="17">
        <f t="shared" si="11"/>
        <v>79.9</v>
      </c>
      <c r="U57" s="31">
        <f t="shared" si="15"/>
        <v>37</v>
      </c>
    </row>
    <row r="58" spans="1:21" s="37" customFormat="1" ht="13.5">
      <c r="A58" s="27">
        <f t="shared" si="14"/>
        <v>38</v>
      </c>
      <c r="B58" s="32" t="s">
        <v>62</v>
      </c>
      <c r="C58" s="33">
        <v>5671</v>
      </c>
      <c r="D58" s="33">
        <v>4996</v>
      </c>
      <c r="E58" s="17">
        <f t="shared" si="4"/>
        <v>88.1</v>
      </c>
      <c r="F58" s="33">
        <v>5671</v>
      </c>
      <c r="G58" s="33">
        <v>4996</v>
      </c>
      <c r="H58" s="17">
        <f t="shared" si="5"/>
        <v>88.1</v>
      </c>
      <c r="I58" s="33">
        <v>5705</v>
      </c>
      <c r="J58" s="33">
        <v>4593</v>
      </c>
      <c r="K58" s="17">
        <f t="shared" si="8"/>
        <v>80.50832602979843</v>
      </c>
      <c r="L58" s="34">
        <v>5705</v>
      </c>
      <c r="M58" s="33">
        <v>4594</v>
      </c>
      <c r="N58" s="16">
        <f t="shared" si="9"/>
        <v>80.52585451358458</v>
      </c>
      <c r="O58" s="33">
        <v>5696</v>
      </c>
      <c r="P58" s="33">
        <v>4327</v>
      </c>
      <c r="Q58" s="17">
        <f t="shared" si="10"/>
        <v>75.97</v>
      </c>
      <c r="R58" s="35">
        <v>5699</v>
      </c>
      <c r="S58" s="33">
        <v>4327</v>
      </c>
      <c r="T58" s="17">
        <f t="shared" si="11"/>
        <v>75.93</v>
      </c>
      <c r="U58" s="31">
        <f t="shared" si="15"/>
        <v>38</v>
      </c>
    </row>
    <row r="59" spans="1:21" s="37" customFormat="1" ht="13.5">
      <c r="A59" s="27">
        <f t="shared" si="14"/>
        <v>39</v>
      </c>
      <c r="B59" s="32" t="s">
        <v>63</v>
      </c>
      <c r="C59" s="33">
        <v>3038</v>
      </c>
      <c r="D59" s="33">
        <v>2557</v>
      </c>
      <c r="E59" s="17">
        <f t="shared" si="4"/>
        <v>84.17</v>
      </c>
      <c r="F59" s="33">
        <v>3038</v>
      </c>
      <c r="G59" s="33">
        <v>2556</v>
      </c>
      <c r="H59" s="17">
        <f t="shared" si="5"/>
        <v>84.13</v>
      </c>
      <c r="I59" s="33">
        <v>3069</v>
      </c>
      <c r="J59" s="33">
        <v>2438</v>
      </c>
      <c r="K59" s="17">
        <f t="shared" si="8"/>
        <v>79.4395568589117</v>
      </c>
      <c r="L59" s="34">
        <v>3069</v>
      </c>
      <c r="M59" s="33">
        <v>2438</v>
      </c>
      <c r="N59" s="16">
        <f t="shared" si="9"/>
        <v>79.4395568589117</v>
      </c>
      <c r="O59" s="33">
        <v>3039</v>
      </c>
      <c r="P59" s="33">
        <v>2282</v>
      </c>
      <c r="Q59" s="17">
        <f t="shared" si="10"/>
        <v>75.09</v>
      </c>
      <c r="R59" s="35">
        <v>3040</v>
      </c>
      <c r="S59" s="33">
        <v>2282</v>
      </c>
      <c r="T59" s="17">
        <f t="shared" si="11"/>
        <v>75.07</v>
      </c>
      <c r="U59" s="31">
        <f t="shared" si="15"/>
        <v>39</v>
      </c>
    </row>
    <row r="60" spans="1:21" s="37" customFormat="1" ht="13.5">
      <c r="A60" s="27">
        <f t="shared" si="14"/>
        <v>40</v>
      </c>
      <c r="B60" s="32" t="s">
        <v>64</v>
      </c>
      <c r="C60" s="33">
        <v>4827</v>
      </c>
      <c r="D60" s="33">
        <v>3849</v>
      </c>
      <c r="E60" s="17">
        <f t="shared" si="4"/>
        <v>79.74</v>
      </c>
      <c r="F60" s="33">
        <v>4827</v>
      </c>
      <c r="G60" s="33">
        <v>3849</v>
      </c>
      <c r="H60" s="17">
        <f t="shared" si="5"/>
        <v>79.74</v>
      </c>
      <c r="I60" s="33">
        <v>4834</v>
      </c>
      <c r="J60" s="33">
        <v>3600</v>
      </c>
      <c r="K60" s="17">
        <f t="shared" si="8"/>
        <v>74.47248655357882</v>
      </c>
      <c r="L60" s="34">
        <v>4834</v>
      </c>
      <c r="M60" s="33">
        <v>3601</v>
      </c>
      <c r="N60" s="16">
        <f t="shared" si="9"/>
        <v>74.49317335539925</v>
      </c>
      <c r="O60" s="33">
        <v>4806</v>
      </c>
      <c r="P60" s="33">
        <v>3324</v>
      </c>
      <c r="Q60" s="17">
        <f t="shared" si="10"/>
        <v>69.16</v>
      </c>
      <c r="R60" s="35">
        <v>4809</v>
      </c>
      <c r="S60" s="33">
        <v>3324</v>
      </c>
      <c r="T60" s="17">
        <f t="shared" si="11"/>
        <v>69.12</v>
      </c>
      <c r="U60" s="31">
        <f t="shared" si="15"/>
        <v>40</v>
      </c>
    </row>
    <row r="61" spans="1:21" s="37" customFormat="1" ht="13.5">
      <c r="A61" s="27">
        <f t="shared" si="14"/>
        <v>41</v>
      </c>
      <c r="B61" s="32" t="s">
        <v>65</v>
      </c>
      <c r="C61" s="33">
        <v>2112</v>
      </c>
      <c r="D61" s="33">
        <v>1808</v>
      </c>
      <c r="E61" s="17">
        <f t="shared" si="4"/>
        <v>85.61</v>
      </c>
      <c r="F61" s="33">
        <v>2112</v>
      </c>
      <c r="G61" s="33">
        <v>1808</v>
      </c>
      <c r="H61" s="17">
        <f t="shared" si="5"/>
        <v>85.61</v>
      </c>
      <c r="I61" s="33">
        <v>2126</v>
      </c>
      <c r="J61" s="33">
        <v>1711</v>
      </c>
      <c r="K61" s="17">
        <f t="shared" si="8"/>
        <v>80.47977422389464</v>
      </c>
      <c r="L61" s="34">
        <v>2126</v>
      </c>
      <c r="M61" s="33">
        <v>1712</v>
      </c>
      <c r="N61" s="16">
        <f t="shared" si="9"/>
        <v>80.52681091251176</v>
      </c>
      <c r="O61" s="33">
        <v>2148</v>
      </c>
      <c r="P61" s="33">
        <v>1720</v>
      </c>
      <c r="Q61" s="17">
        <f t="shared" si="10"/>
        <v>80.07</v>
      </c>
      <c r="R61" s="35">
        <v>2148</v>
      </c>
      <c r="S61" s="33">
        <v>1720</v>
      </c>
      <c r="T61" s="17">
        <f t="shared" si="11"/>
        <v>80.07</v>
      </c>
      <c r="U61" s="31">
        <f t="shared" si="15"/>
        <v>41</v>
      </c>
    </row>
    <row r="62" spans="1:21" s="37" customFormat="1" ht="13.5">
      <c r="A62" s="27">
        <f t="shared" si="14"/>
        <v>42</v>
      </c>
      <c r="B62" s="32" t="s">
        <v>66</v>
      </c>
      <c r="C62" s="33">
        <v>3790</v>
      </c>
      <c r="D62" s="33">
        <v>2951</v>
      </c>
      <c r="E62" s="17">
        <f t="shared" si="4"/>
        <v>77.86</v>
      </c>
      <c r="F62" s="33">
        <v>3790</v>
      </c>
      <c r="G62" s="33">
        <v>2948</v>
      </c>
      <c r="H62" s="17">
        <f t="shared" si="5"/>
        <v>77.78</v>
      </c>
      <c r="I62" s="33">
        <v>3818</v>
      </c>
      <c r="J62" s="33">
        <v>2838</v>
      </c>
      <c r="K62" s="17">
        <f t="shared" si="8"/>
        <v>74.33211105290728</v>
      </c>
      <c r="L62" s="34">
        <v>3818</v>
      </c>
      <c r="M62" s="33">
        <v>2839</v>
      </c>
      <c r="N62" s="16">
        <f t="shared" si="9"/>
        <v>74.35830277632269</v>
      </c>
      <c r="O62" s="33">
        <v>3827</v>
      </c>
      <c r="P62" s="33">
        <v>2729</v>
      </c>
      <c r="Q62" s="17">
        <f t="shared" si="10"/>
        <v>71.31</v>
      </c>
      <c r="R62" s="35">
        <v>3828</v>
      </c>
      <c r="S62" s="33">
        <v>2729</v>
      </c>
      <c r="T62" s="17">
        <f t="shared" si="11"/>
        <v>71.29</v>
      </c>
      <c r="U62" s="31">
        <f t="shared" si="15"/>
        <v>42</v>
      </c>
    </row>
    <row r="63" spans="1:21" s="42" customFormat="1" ht="13.5">
      <c r="A63" s="38" t="s">
        <v>67</v>
      </c>
      <c r="B63" s="26" t="s">
        <v>68</v>
      </c>
      <c r="C63" s="39">
        <f>SUM(C64:C66)</f>
        <v>9423</v>
      </c>
      <c r="D63" s="39">
        <f>SUM(D64:D66)</f>
        <v>6364</v>
      </c>
      <c r="E63" s="17">
        <f t="shared" si="4"/>
        <v>67.54</v>
      </c>
      <c r="F63" s="39">
        <f>SUM(F64:F66)</f>
        <v>0</v>
      </c>
      <c r="G63" s="39">
        <f>SUM(G64:G66)</f>
        <v>0</v>
      </c>
      <c r="H63" s="40">
        <v>0</v>
      </c>
      <c r="I63" s="39">
        <f>SUM(I64:I66)</f>
        <v>9527</v>
      </c>
      <c r="J63" s="39">
        <f>SUM(J64:J66)</f>
        <v>7018</v>
      </c>
      <c r="K63" s="16">
        <f t="shared" si="8"/>
        <v>73.66432245197859</v>
      </c>
      <c r="L63" s="39">
        <f>SUM(L64:L66)</f>
        <v>9527</v>
      </c>
      <c r="M63" s="39">
        <f>SUM(M64:M66)</f>
        <v>7026</v>
      </c>
      <c r="N63" s="16">
        <f t="shared" si="9"/>
        <v>73.74829432140233</v>
      </c>
      <c r="O63" s="39">
        <f>SUM(O64:O66)</f>
        <v>9487</v>
      </c>
      <c r="P63" s="39">
        <f>SUM(P64:P66)</f>
        <v>6676</v>
      </c>
      <c r="Q63" s="16">
        <f t="shared" si="10"/>
        <v>70.37</v>
      </c>
      <c r="R63" s="39">
        <f>SUM(R64:R66)</f>
        <v>9488</v>
      </c>
      <c r="S63" s="39">
        <f>SUM(S64:S66)</f>
        <v>6673</v>
      </c>
      <c r="T63" s="16">
        <f t="shared" si="11"/>
        <v>70.33</v>
      </c>
      <c r="U63" s="41" t="s">
        <v>67</v>
      </c>
    </row>
    <row r="64" spans="1:21" s="37" customFormat="1" ht="13.5">
      <c r="A64" s="27">
        <v>43</v>
      </c>
      <c r="B64" s="32" t="s">
        <v>69</v>
      </c>
      <c r="C64" s="33">
        <v>3007</v>
      </c>
      <c r="D64" s="33">
        <v>1853</v>
      </c>
      <c r="E64" s="17">
        <f t="shared" si="4"/>
        <v>61.62</v>
      </c>
      <c r="F64" s="33">
        <v>0</v>
      </c>
      <c r="G64" s="33">
        <v>0</v>
      </c>
      <c r="H64" s="35">
        <v>0</v>
      </c>
      <c r="I64" s="33">
        <v>3027</v>
      </c>
      <c r="J64" s="33">
        <v>2238</v>
      </c>
      <c r="K64" s="17">
        <f t="shared" si="8"/>
        <v>73.93458870168483</v>
      </c>
      <c r="L64" s="34">
        <v>3027</v>
      </c>
      <c r="M64" s="33">
        <v>2239</v>
      </c>
      <c r="N64" s="16">
        <f t="shared" si="9"/>
        <v>73.96762471093493</v>
      </c>
      <c r="O64" s="33">
        <v>3031</v>
      </c>
      <c r="P64" s="33">
        <v>1984</v>
      </c>
      <c r="Q64" s="17">
        <f t="shared" si="10"/>
        <v>65.46</v>
      </c>
      <c r="R64" s="35">
        <v>3031</v>
      </c>
      <c r="S64" s="33">
        <v>1983</v>
      </c>
      <c r="T64" s="17">
        <f t="shared" si="11"/>
        <v>65.42</v>
      </c>
      <c r="U64" s="31">
        <v>43</v>
      </c>
    </row>
    <row r="65" spans="1:21" s="37" customFormat="1" ht="13.5">
      <c r="A65" s="27">
        <f>A64+1</f>
        <v>44</v>
      </c>
      <c r="B65" s="32" t="s">
        <v>70</v>
      </c>
      <c r="C65" s="33">
        <v>3990</v>
      </c>
      <c r="D65" s="33">
        <v>2719</v>
      </c>
      <c r="E65" s="17">
        <f t="shared" si="4"/>
        <v>68.15</v>
      </c>
      <c r="F65" s="33">
        <v>0</v>
      </c>
      <c r="G65" s="33">
        <v>0</v>
      </c>
      <c r="H65" s="35">
        <v>0</v>
      </c>
      <c r="I65" s="33">
        <v>4056</v>
      </c>
      <c r="J65" s="33">
        <v>2937</v>
      </c>
      <c r="K65" s="17">
        <f t="shared" si="8"/>
        <v>72.41124260355029</v>
      </c>
      <c r="L65" s="34">
        <v>4056</v>
      </c>
      <c r="M65" s="33">
        <v>2944</v>
      </c>
      <c r="N65" s="16">
        <f t="shared" si="9"/>
        <v>72.58382642998028</v>
      </c>
      <c r="O65" s="33">
        <v>4043</v>
      </c>
      <c r="P65" s="33">
        <v>2871</v>
      </c>
      <c r="Q65" s="17">
        <f t="shared" si="10"/>
        <v>71.01</v>
      </c>
      <c r="R65" s="35">
        <v>4044</v>
      </c>
      <c r="S65" s="33">
        <v>2870</v>
      </c>
      <c r="T65" s="17">
        <f t="shared" si="11"/>
        <v>70.97</v>
      </c>
      <c r="U65" s="31">
        <f>U64+1</f>
        <v>44</v>
      </c>
    </row>
    <row r="66" spans="1:21" s="37" customFormat="1" ht="13.5">
      <c r="A66" s="27">
        <f>A65+1</f>
        <v>45</v>
      </c>
      <c r="B66" s="32" t="s">
        <v>71</v>
      </c>
      <c r="C66" s="33">
        <v>2426</v>
      </c>
      <c r="D66" s="33">
        <v>1792</v>
      </c>
      <c r="E66" s="17">
        <f t="shared" si="4"/>
        <v>73.87</v>
      </c>
      <c r="F66" s="33">
        <v>0</v>
      </c>
      <c r="G66" s="33">
        <v>0</v>
      </c>
      <c r="H66" s="35">
        <v>0</v>
      </c>
      <c r="I66" s="33">
        <v>2444</v>
      </c>
      <c r="J66" s="33">
        <v>1843</v>
      </c>
      <c r="K66" s="17">
        <f t="shared" si="8"/>
        <v>75.40916530278233</v>
      </c>
      <c r="L66" s="34">
        <v>2444</v>
      </c>
      <c r="M66" s="33">
        <v>1843</v>
      </c>
      <c r="N66" s="16">
        <f t="shared" si="9"/>
        <v>75.40916530278233</v>
      </c>
      <c r="O66" s="33">
        <v>2413</v>
      </c>
      <c r="P66" s="33">
        <v>1821</v>
      </c>
      <c r="Q66" s="17">
        <f t="shared" si="10"/>
        <v>75.47</v>
      </c>
      <c r="R66" s="35">
        <v>2413</v>
      </c>
      <c r="S66" s="33">
        <v>1820</v>
      </c>
      <c r="T66" s="17">
        <f t="shared" si="11"/>
        <v>75.42</v>
      </c>
      <c r="U66" s="31">
        <f>U65+1</f>
        <v>45</v>
      </c>
    </row>
    <row r="67" spans="1:21" s="42" customFormat="1" ht="13.5">
      <c r="A67" s="38" t="s">
        <v>72</v>
      </c>
      <c r="B67" s="26" t="s">
        <v>73</v>
      </c>
      <c r="C67" s="39">
        <f>SUM(C68:C69)</f>
        <v>24916</v>
      </c>
      <c r="D67" s="39">
        <f>SUM(D68:D69)</f>
        <v>15289</v>
      </c>
      <c r="E67" s="17">
        <f t="shared" si="4"/>
        <v>61.36</v>
      </c>
      <c r="F67" s="39">
        <f>SUM(F68:F69)</f>
        <v>0</v>
      </c>
      <c r="G67" s="39">
        <f>SUM(G68:G69)</f>
        <v>0</v>
      </c>
      <c r="H67" s="40">
        <v>0</v>
      </c>
      <c r="I67" s="39">
        <f>SUM(I68:I69)</f>
        <v>25215</v>
      </c>
      <c r="J67" s="39">
        <f>SUM(J68:J69)</f>
        <v>17616</v>
      </c>
      <c r="K67" s="16">
        <f t="shared" si="8"/>
        <v>69.86317668054728</v>
      </c>
      <c r="L67" s="39">
        <f>SUM(L68:L69)</f>
        <v>25215</v>
      </c>
      <c r="M67" s="39">
        <f>SUM(M68:M69)</f>
        <v>17620</v>
      </c>
      <c r="N67" s="16">
        <f t="shared" si="9"/>
        <v>69.87904025381717</v>
      </c>
      <c r="O67" s="39">
        <f>SUM(O68:O69)</f>
        <v>25215</v>
      </c>
      <c r="P67" s="39">
        <f>SUM(P68:P69)</f>
        <v>17028</v>
      </c>
      <c r="Q67" s="16">
        <f t="shared" si="10"/>
        <v>67.53</v>
      </c>
      <c r="R67" s="39">
        <f>SUM(R68:R69)</f>
        <v>25228</v>
      </c>
      <c r="S67" s="39">
        <f>SUM(S68:S69)</f>
        <v>17030</v>
      </c>
      <c r="T67" s="16">
        <f t="shared" si="11"/>
        <v>67.5</v>
      </c>
      <c r="U67" s="41" t="s">
        <v>72</v>
      </c>
    </row>
    <row r="68" spans="1:21" s="37" customFormat="1" ht="13.5">
      <c r="A68" s="27">
        <v>46</v>
      </c>
      <c r="B68" s="32" t="s">
        <v>74</v>
      </c>
      <c r="C68" s="33">
        <v>9707</v>
      </c>
      <c r="D68" s="33">
        <v>5532</v>
      </c>
      <c r="E68" s="17">
        <f t="shared" si="4"/>
        <v>56.99</v>
      </c>
      <c r="F68" s="33">
        <v>0</v>
      </c>
      <c r="G68" s="33">
        <v>0</v>
      </c>
      <c r="H68" s="35">
        <v>0</v>
      </c>
      <c r="I68" s="33">
        <v>9772</v>
      </c>
      <c r="J68" s="33">
        <v>6667</v>
      </c>
      <c r="K68" s="17">
        <f t="shared" si="8"/>
        <v>68.22554236594351</v>
      </c>
      <c r="L68" s="34">
        <v>9772</v>
      </c>
      <c r="M68" s="33">
        <v>6669</v>
      </c>
      <c r="N68" s="16">
        <f t="shared" si="9"/>
        <v>68.24600900532133</v>
      </c>
      <c r="O68" s="33">
        <v>9764</v>
      </c>
      <c r="P68" s="33">
        <v>6525</v>
      </c>
      <c r="Q68" s="17">
        <f t="shared" si="10"/>
        <v>66.83</v>
      </c>
      <c r="R68" s="35">
        <v>9768</v>
      </c>
      <c r="S68" s="33">
        <v>6526</v>
      </c>
      <c r="T68" s="17">
        <f t="shared" si="11"/>
        <v>66.81</v>
      </c>
      <c r="U68" s="31">
        <v>46</v>
      </c>
    </row>
    <row r="69" spans="1:21" s="37" customFormat="1" ht="13.5">
      <c r="A69" s="27">
        <f>A68+1</f>
        <v>47</v>
      </c>
      <c r="B69" s="32" t="s">
        <v>75</v>
      </c>
      <c r="C69" s="33">
        <v>15209</v>
      </c>
      <c r="D69" s="33">
        <v>9757</v>
      </c>
      <c r="E69" s="17">
        <f t="shared" si="4"/>
        <v>64.15</v>
      </c>
      <c r="F69" s="33">
        <v>0</v>
      </c>
      <c r="G69" s="33">
        <v>0</v>
      </c>
      <c r="H69" s="35">
        <v>0</v>
      </c>
      <c r="I69" s="33">
        <v>15443</v>
      </c>
      <c r="J69" s="33">
        <v>10949</v>
      </c>
      <c r="K69" s="17">
        <f t="shared" si="8"/>
        <v>70.89943663795894</v>
      </c>
      <c r="L69" s="34">
        <v>15443</v>
      </c>
      <c r="M69" s="33">
        <v>10951</v>
      </c>
      <c r="N69" s="16">
        <f t="shared" si="9"/>
        <v>70.91238748947744</v>
      </c>
      <c r="O69" s="33">
        <v>15451</v>
      </c>
      <c r="P69" s="33">
        <v>10503</v>
      </c>
      <c r="Q69" s="17">
        <f t="shared" si="10"/>
        <v>67.98</v>
      </c>
      <c r="R69" s="35">
        <v>15460</v>
      </c>
      <c r="S69" s="33">
        <v>10504</v>
      </c>
      <c r="T69" s="17">
        <f t="shared" si="11"/>
        <v>67.94</v>
      </c>
      <c r="U69" s="31">
        <f>U68+1</f>
        <v>47</v>
      </c>
    </row>
    <row r="70" spans="1:21" s="42" customFormat="1" ht="13.5">
      <c r="A70" s="38" t="s">
        <v>76</v>
      </c>
      <c r="B70" s="26" t="s">
        <v>77</v>
      </c>
      <c r="C70" s="39">
        <f>SUM(C71:C75)</f>
        <v>11982</v>
      </c>
      <c r="D70" s="39">
        <f>SUM(D71:D75)</f>
        <v>9061</v>
      </c>
      <c r="E70" s="17">
        <f t="shared" si="4"/>
        <v>75.62</v>
      </c>
      <c r="F70" s="39">
        <f>SUM(F71:F75)</f>
        <v>0</v>
      </c>
      <c r="G70" s="39">
        <f>SUM(G71:G75)</f>
        <v>0</v>
      </c>
      <c r="H70" s="40">
        <v>0</v>
      </c>
      <c r="I70" s="39">
        <f>SUM(I71:I75)</f>
        <v>12006</v>
      </c>
      <c r="J70" s="39">
        <f>SUM(J71:J75)</f>
        <v>9015</v>
      </c>
      <c r="K70" s="16">
        <f t="shared" si="8"/>
        <v>75.08745627186407</v>
      </c>
      <c r="L70" s="39">
        <f>SUM(L71:L75)</f>
        <v>12006</v>
      </c>
      <c r="M70" s="39">
        <f>SUM(M71:M75)</f>
        <v>9016</v>
      </c>
      <c r="N70" s="16">
        <f t="shared" si="9"/>
        <v>75.09578544061303</v>
      </c>
      <c r="O70" s="39">
        <f>SUM(O71:O75)</f>
        <v>11941</v>
      </c>
      <c r="P70" s="39">
        <f>SUM(P71:P75)</f>
        <v>8598</v>
      </c>
      <c r="Q70" s="16">
        <f t="shared" si="10"/>
        <v>72</v>
      </c>
      <c r="R70" s="39">
        <f>SUM(R71:R75)</f>
        <v>11947</v>
      </c>
      <c r="S70" s="39">
        <f>SUM(S71:S75)</f>
        <v>8600</v>
      </c>
      <c r="T70" s="16">
        <f t="shared" si="11"/>
        <v>71.98</v>
      </c>
      <c r="U70" s="41" t="s">
        <v>76</v>
      </c>
    </row>
    <row r="71" spans="1:21" s="37" customFormat="1" ht="13.5">
      <c r="A71" s="27">
        <v>48</v>
      </c>
      <c r="B71" s="32" t="s">
        <v>78</v>
      </c>
      <c r="C71" s="33">
        <v>1244</v>
      </c>
      <c r="D71" s="33">
        <v>1010</v>
      </c>
      <c r="E71" s="17">
        <f t="shared" si="4"/>
        <v>81.19</v>
      </c>
      <c r="F71" s="33">
        <v>0</v>
      </c>
      <c r="G71" s="33">
        <v>0</v>
      </c>
      <c r="H71" s="35">
        <v>0</v>
      </c>
      <c r="I71" s="33">
        <v>1241</v>
      </c>
      <c r="J71" s="33">
        <v>951</v>
      </c>
      <c r="K71" s="17">
        <f t="shared" si="8"/>
        <v>76.6317485898469</v>
      </c>
      <c r="L71" s="34">
        <v>1241</v>
      </c>
      <c r="M71" s="33">
        <v>951</v>
      </c>
      <c r="N71" s="16">
        <f t="shared" si="9"/>
        <v>76.6317485898469</v>
      </c>
      <c r="O71" s="33">
        <v>1237</v>
      </c>
      <c r="P71" s="33">
        <v>943</v>
      </c>
      <c r="Q71" s="17">
        <f t="shared" si="10"/>
        <v>76.23</v>
      </c>
      <c r="R71" s="35">
        <f>O71</f>
        <v>1237</v>
      </c>
      <c r="S71" s="33">
        <v>943</v>
      </c>
      <c r="T71" s="17">
        <f t="shared" si="11"/>
        <v>76.23</v>
      </c>
      <c r="U71" s="31">
        <v>48</v>
      </c>
    </row>
    <row r="72" spans="1:21" s="37" customFormat="1" ht="13.5">
      <c r="A72" s="27">
        <f>A71+1</f>
        <v>49</v>
      </c>
      <c r="B72" s="32" t="s">
        <v>79</v>
      </c>
      <c r="C72" s="33">
        <v>1145</v>
      </c>
      <c r="D72" s="33">
        <v>941</v>
      </c>
      <c r="E72" s="17">
        <f t="shared" si="4"/>
        <v>82.18</v>
      </c>
      <c r="F72" s="33">
        <v>0</v>
      </c>
      <c r="G72" s="33">
        <v>0</v>
      </c>
      <c r="H72" s="35">
        <v>0</v>
      </c>
      <c r="I72" s="33">
        <v>1149</v>
      </c>
      <c r="J72" s="33">
        <v>921</v>
      </c>
      <c r="K72" s="17">
        <f t="shared" si="8"/>
        <v>80.15665796344648</v>
      </c>
      <c r="L72" s="34">
        <v>1149</v>
      </c>
      <c r="M72" s="33">
        <v>921</v>
      </c>
      <c r="N72" s="16">
        <f t="shared" si="9"/>
        <v>80.15665796344648</v>
      </c>
      <c r="O72" s="33">
        <v>1141</v>
      </c>
      <c r="P72" s="33">
        <v>905</v>
      </c>
      <c r="Q72" s="17">
        <f t="shared" si="10"/>
        <v>79.32</v>
      </c>
      <c r="R72" s="35">
        <v>1142</v>
      </c>
      <c r="S72" s="33">
        <v>905</v>
      </c>
      <c r="T72" s="17">
        <f t="shared" si="11"/>
        <v>79.25</v>
      </c>
      <c r="U72" s="31">
        <f>U71+1</f>
        <v>49</v>
      </c>
    </row>
    <row r="73" spans="1:21" s="37" customFormat="1" ht="13.5">
      <c r="A73" s="27">
        <f>A72+1</f>
        <v>50</v>
      </c>
      <c r="B73" s="32" t="s">
        <v>80</v>
      </c>
      <c r="C73" s="33">
        <v>1048</v>
      </c>
      <c r="D73" s="33">
        <v>887</v>
      </c>
      <c r="E73" s="17">
        <f t="shared" si="4"/>
        <v>84.64</v>
      </c>
      <c r="F73" s="33">
        <v>0</v>
      </c>
      <c r="G73" s="33">
        <v>0</v>
      </c>
      <c r="H73" s="35">
        <v>0</v>
      </c>
      <c r="I73" s="33">
        <v>1054</v>
      </c>
      <c r="J73" s="33">
        <v>884</v>
      </c>
      <c r="K73" s="17">
        <f t="shared" si="8"/>
        <v>83.87096774193549</v>
      </c>
      <c r="L73" s="34">
        <v>1054</v>
      </c>
      <c r="M73" s="33">
        <v>884</v>
      </c>
      <c r="N73" s="16">
        <f t="shared" si="9"/>
        <v>83.87096774193549</v>
      </c>
      <c r="O73" s="33">
        <v>1036</v>
      </c>
      <c r="P73" s="33">
        <v>851</v>
      </c>
      <c r="Q73" s="17">
        <f t="shared" si="10"/>
        <v>82.14</v>
      </c>
      <c r="R73" s="35">
        <v>1036</v>
      </c>
      <c r="S73" s="33">
        <v>851</v>
      </c>
      <c r="T73" s="17">
        <f t="shared" si="11"/>
        <v>82.14</v>
      </c>
      <c r="U73" s="31">
        <f>U72+1</f>
        <v>50</v>
      </c>
    </row>
    <row r="74" spans="1:21" s="37" customFormat="1" ht="13.5">
      <c r="A74" s="27">
        <f>A73+1</f>
        <v>51</v>
      </c>
      <c r="B74" s="32" t="s">
        <v>81</v>
      </c>
      <c r="C74" s="33">
        <v>3056</v>
      </c>
      <c r="D74" s="33">
        <v>2212</v>
      </c>
      <c r="E74" s="17">
        <f t="shared" si="4"/>
        <v>72.38</v>
      </c>
      <c r="F74" s="33">
        <v>0</v>
      </c>
      <c r="G74" s="33">
        <v>0</v>
      </c>
      <c r="H74" s="35">
        <v>0</v>
      </c>
      <c r="I74" s="33">
        <v>3076</v>
      </c>
      <c r="J74" s="33">
        <v>2197</v>
      </c>
      <c r="K74" s="17">
        <f t="shared" si="8"/>
        <v>71.42392717815345</v>
      </c>
      <c r="L74" s="34">
        <v>3076</v>
      </c>
      <c r="M74" s="33">
        <v>2197</v>
      </c>
      <c r="N74" s="16">
        <f t="shared" si="9"/>
        <v>71.42392717815345</v>
      </c>
      <c r="O74" s="33">
        <v>3072</v>
      </c>
      <c r="P74" s="33">
        <v>2032</v>
      </c>
      <c r="Q74" s="17">
        <f t="shared" si="10"/>
        <v>66.15</v>
      </c>
      <c r="R74" s="35">
        <v>3072</v>
      </c>
      <c r="S74" s="33">
        <v>2032</v>
      </c>
      <c r="T74" s="17">
        <f t="shared" si="11"/>
        <v>66.15</v>
      </c>
      <c r="U74" s="31">
        <f>U73+1</f>
        <v>51</v>
      </c>
    </row>
    <row r="75" spans="1:21" s="37" customFormat="1" ht="13.5">
      <c r="A75" s="27">
        <f>A74+1</f>
        <v>52</v>
      </c>
      <c r="B75" s="32" t="s">
        <v>82</v>
      </c>
      <c r="C75" s="33">
        <v>5489</v>
      </c>
      <c r="D75" s="33">
        <v>4011</v>
      </c>
      <c r="E75" s="17">
        <f t="shared" si="4"/>
        <v>73.07</v>
      </c>
      <c r="F75" s="33">
        <v>0</v>
      </c>
      <c r="G75" s="33">
        <v>0</v>
      </c>
      <c r="H75" s="35">
        <v>0</v>
      </c>
      <c r="I75" s="33">
        <v>5486</v>
      </c>
      <c r="J75" s="33">
        <v>4062</v>
      </c>
      <c r="K75" s="17">
        <f t="shared" si="8"/>
        <v>74.04301859278164</v>
      </c>
      <c r="L75" s="34">
        <v>5486</v>
      </c>
      <c r="M75" s="33">
        <v>4063</v>
      </c>
      <c r="N75" s="16">
        <f t="shared" si="9"/>
        <v>74.06124681006197</v>
      </c>
      <c r="O75" s="33">
        <v>5455</v>
      </c>
      <c r="P75" s="33">
        <v>3867</v>
      </c>
      <c r="Q75" s="17">
        <f t="shared" si="10"/>
        <v>70.89</v>
      </c>
      <c r="R75" s="35">
        <v>5460</v>
      </c>
      <c r="S75" s="33">
        <v>3869</v>
      </c>
      <c r="T75" s="17">
        <f t="shared" si="11"/>
        <v>70.86</v>
      </c>
      <c r="U75" s="31">
        <f>U74+1</f>
        <v>52</v>
      </c>
    </row>
    <row r="76" spans="1:21" s="42" customFormat="1" ht="13.5">
      <c r="A76" s="38" t="s">
        <v>83</v>
      </c>
      <c r="B76" s="26" t="s">
        <v>84</v>
      </c>
      <c r="C76" s="39">
        <f>SUM(C77:C80)</f>
        <v>15127</v>
      </c>
      <c r="D76" s="39">
        <f>SUM(D77:D80)</f>
        <v>10990</v>
      </c>
      <c r="E76" s="17">
        <f t="shared" si="4"/>
        <v>72.65</v>
      </c>
      <c r="F76" s="39">
        <f>SUM(F77:F80)</f>
        <v>0</v>
      </c>
      <c r="G76" s="39">
        <f>SUM(G77:G80)</f>
        <v>0</v>
      </c>
      <c r="H76" s="15">
        <v>0</v>
      </c>
      <c r="I76" s="39">
        <f>SUM(I77:I80)</f>
        <v>15228</v>
      </c>
      <c r="J76" s="39">
        <f>SUM(J77:J80)</f>
        <v>12368</v>
      </c>
      <c r="K76" s="16">
        <f t="shared" si="8"/>
        <v>81.21880745994221</v>
      </c>
      <c r="L76" s="39">
        <f>SUM(L77:L80)</f>
        <v>15228</v>
      </c>
      <c r="M76" s="39">
        <f>SUM(M77:M80)</f>
        <v>12369</v>
      </c>
      <c r="N76" s="16">
        <f t="shared" si="9"/>
        <v>81.22537431048069</v>
      </c>
      <c r="O76" s="39">
        <f>SUM(O77:O80)</f>
        <v>15164</v>
      </c>
      <c r="P76" s="39">
        <f>SUM(P77:P80)</f>
        <v>12047</v>
      </c>
      <c r="Q76" s="16">
        <f t="shared" si="10"/>
        <v>79.44</v>
      </c>
      <c r="R76" s="39">
        <f>SUM(R77:R80)</f>
        <v>15174</v>
      </c>
      <c r="S76" s="39">
        <f>SUM(S77:S80)</f>
        <v>12049</v>
      </c>
      <c r="T76" s="16">
        <f t="shared" si="11"/>
        <v>79.41</v>
      </c>
      <c r="U76" s="41" t="s">
        <v>83</v>
      </c>
    </row>
    <row r="77" spans="1:21" s="37" customFormat="1" ht="13.5">
      <c r="A77" s="27">
        <v>53</v>
      </c>
      <c r="B77" s="32" t="s">
        <v>85</v>
      </c>
      <c r="C77" s="33">
        <v>4450</v>
      </c>
      <c r="D77" s="33">
        <v>3195</v>
      </c>
      <c r="E77" s="17">
        <f t="shared" si="4"/>
        <v>71.8</v>
      </c>
      <c r="F77" s="33">
        <v>0</v>
      </c>
      <c r="G77" s="33">
        <v>0</v>
      </c>
      <c r="H77" s="35">
        <v>0</v>
      </c>
      <c r="I77" s="33">
        <v>4485</v>
      </c>
      <c r="J77" s="33">
        <v>3653</v>
      </c>
      <c r="K77" s="17">
        <f t="shared" si="8"/>
        <v>81.44927536231884</v>
      </c>
      <c r="L77" s="34">
        <v>4485</v>
      </c>
      <c r="M77" s="33">
        <v>3654</v>
      </c>
      <c r="N77" s="16">
        <f t="shared" si="9"/>
        <v>81.47157190635451</v>
      </c>
      <c r="O77" s="33">
        <v>4499</v>
      </c>
      <c r="P77" s="33">
        <v>3998</v>
      </c>
      <c r="Q77" s="17">
        <f t="shared" si="10"/>
        <v>88.86</v>
      </c>
      <c r="R77" s="35">
        <v>4504</v>
      </c>
      <c r="S77" s="33">
        <v>3998</v>
      </c>
      <c r="T77" s="17">
        <f t="shared" si="11"/>
        <v>88.77</v>
      </c>
      <c r="U77" s="31">
        <v>53</v>
      </c>
    </row>
    <row r="78" spans="1:21" s="37" customFormat="1" ht="13.5">
      <c r="A78" s="27">
        <f>A77+1</f>
        <v>54</v>
      </c>
      <c r="B78" s="32" t="s">
        <v>86</v>
      </c>
      <c r="C78" s="33">
        <v>3259</v>
      </c>
      <c r="D78" s="33">
        <v>2372</v>
      </c>
      <c r="E78" s="17">
        <f t="shared" si="4"/>
        <v>72.78</v>
      </c>
      <c r="F78" s="33">
        <v>0</v>
      </c>
      <c r="G78" s="33">
        <v>0</v>
      </c>
      <c r="H78" s="35">
        <v>0</v>
      </c>
      <c r="I78" s="33">
        <v>3289</v>
      </c>
      <c r="J78" s="33">
        <v>2706</v>
      </c>
      <c r="K78" s="17">
        <f aca="true" t="shared" si="16" ref="K78:K83">J78/I78*100</f>
        <v>82.2742474916388</v>
      </c>
      <c r="L78" s="34">
        <v>3289</v>
      </c>
      <c r="M78" s="33">
        <v>2706</v>
      </c>
      <c r="N78" s="16">
        <f aca="true" t="shared" si="17" ref="N78:N83">M78/L78*100</f>
        <v>82.2742474916388</v>
      </c>
      <c r="O78" s="33">
        <v>3243</v>
      </c>
      <c r="P78" s="33">
        <v>2517</v>
      </c>
      <c r="Q78" s="17">
        <f aca="true" t="shared" si="18" ref="Q78:Q83">ROUND(P78/O78*100,2)</f>
        <v>77.61</v>
      </c>
      <c r="R78" s="35">
        <v>3245</v>
      </c>
      <c r="S78" s="33">
        <v>2518</v>
      </c>
      <c r="T78" s="17">
        <f aca="true" t="shared" si="19" ref="T78:T83">ROUND(S78/R78*100,2)</f>
        <v>77.6</v>
      </c>
      <c r="U78" s="31">
        <f>U77+1</f>
        <v>54</v>
      </c>
    </row>
    <row r="79" spans="1:21" s="37" customFormat="1" ht="13.5">
      <c r="A79" s="27">
        <f>A78+1</f>
        <v>55</v>
      </c>
      <c r="B79" s="32" t="s">
        <v>87</v>
      </c>
      <c r="C79" s="33">
        <v>4512</v>
      </c>
      <c r="D79" s="33">
        <v>3302</v>
      </c>
      <c r="E79" s="17">
        <f>ROUND(D79/C79*100,2)</f>
        <v>73.18</v>
      </c>
      <c r="F79" s="33">
        <v>0</v>
      </c>
      <c r="G79" s="33">
        <v>0</v>
      </c>
      <c r="H79" s="35">
        <v>0</v>
      </c>
      <c r="I79" s="33">
        <v>4531</v>
      </c>
      <c r="J79" s="33">
        <v>3752</v>
      </c>
      <c r="K79" s="17">
        <f t="shared" si="16"/>
        <v>82.8073273008166</v>
      </c>
      <c r="L79" s="34">
        <v>4531</v>
      </c>
      <c r="M79" s="33">
        <v>3752</v>
      </c>
      <c r="N79" s="16">
        <f t="shared" si="17"/>
        <v>82.8073273008166</v>
      </c>
      <c r="O79" s="33">
        <v>4501</v>
      </c>
      <c r="P79" s="33">
        <v>3397</v>
      </c>
      <c r="Q79" s="17">
        <f t="shared" si="18"/>
        <v>75.47</v>
      </c>
      <c r="R79" s="35">
        <v>4504</v>
      </c>
      <c r="S79" s="33">
        <v>3398</v>
      </c>
      <c r="T79" s="17">
        <f t="shared" si="19"/>
        <v>75.44</v>
      </c>
      <c r="U79" s="31">
        <f>U78+1</f>
        <v>55</v>
      </c>
    </row>
    <row r="80" spans="1:21" s="37" customFormat="1" ht="13.5">
      <c r="A80" s="27">
        <f>A79+1</f>
        <v>56</v>
      </c>
      <c r="B80" s="32" t="s">
        <v>88</v>
      </c>
      <c r="C80" s="33">
        <v>2906</v>
      </c>
      <c r="D80" s="33">
        <v>2121</v>
      </c>
      <c r="E80" s="17">
        <f>ROUND(D80/C80*100,2)</f>
        <v>72.99</v>
      </c>
      <c r="F80" s="33">
        <v>0</v>
      </c>
      <c r="G80" s="33">
        <v>0</v>
      </c>
      <c r="H80" s="35">
        <v>0</v>
      </c>
      <c r="I80" s="33">
        <v>2923</v>
      </c>
      <c r="J80" s="33">
        <v>2257</v>
      </c>
      <c r="K80" s="17">
        <f t="shared" si="16"/>
        <v>77.21518987341773</v>
      </c>
      <c r="L80" s="34">
        <v>2923</v>
      </c>
      <c r="M80" s="33">
        <v>2257</v>
      </c>
      <c r="N80" s="16">
        <f t="shared" si="17"/>
        <v>77.21518987341773</v>
      </c>
      <c r="O80" s="33">
        <v>2921</v>
      </c>
      <c r="P80" s="33">
        <v>2135</v>
      </c>
      <c r="Q80" s="17">
        <f t="shared" si="18"/>
        <v>73.09</v>
      </c>
      <c r="R80" s="35">
        <v>2921</v>
      </c>
      <c r="S80" s="33">
        <v>2135</v>
      </c>
      <c r="T80" s="17">
        <f t="shared" si="19"/>
        <v>73.09</v>
      </c>
      <c r="U80" s="31">
        <f>U79+1</f>
        <v>56</v>
      </c>
    </row>
    <row r="81" spans="1:21" s="42" customFormat="1" ht="13.5">
      <c r="A81" s="38" t="s">
        <v>89</v>
      </c>
      <c r="B81" s="26" t="s">
        <v>90</v>
      </c>
      <c r="C81" s="39">
        <f>SUM(C82:C83)</f>
        <v>11399</v>
      </c>
      <c r="D81" s="39">
        <f>SUM(D82:D83)</f>
        <v>7409</v>
      </c>
      <c r="E81" s="17">
        <f>ROUND(D81/C81*100,2)</f>
        <v>65</v>
      </c>
      <c r="F81" s="39">
        <f>SUM(F82:F83)</f>
        <v>0</v>
      </c>
      <c r="G81" s="39">
        <f>SUM(G82:G83)</f>
        <v>0</v>
      </c>
      <c r="H81" s="35">
        <v>0</v>
      </c>
      <c r="I81" s="39">
        <f>SUM(I82:I83)</f>
        <v>11464</v>
      </c>
      <c r="J81" s="39">
        <f>SUM(J82:J83)</f>
        <v>9141</v>
      </c>
      <c r="K81" s="16">
        <f t="shared" si="16"/>
        <v>79.73656664340544</v>
      </c>
      <c r="L81" s="39">
        <f>SUM(L82:L83)</f>
        <v>11464</v>
      </c>
      <c r="M81" s="39">
        <f>SUM(M82:M83)</f>
        <v>9141</v>
      </c>
      <c r="N81" s="16">
        <f t="shared" si="17"/>
        <v>79.73656664340544</v>
      </c>
      <c r="O81" s="39">
        <f>SUM(O82:O83)</f>
        <v>11452</v>
      </c>
      <c r="P81" s="39">
        <f>SUM(P82:P83)</f>
        <v>8192</v>
      </c>
      <c r="Q81" s="16">
        <f t="shared" si="18"/>
        <v>71.53</v>
      </c>
      <c r="R81" s="39">
        <f>SUM(R82:R83)</f>
        <v>11458</v>
      </c>
      <c r="S81" s="39">
        <f>SUM(S82:S83)</f>
        <v>8193</v>
      </c>
      <c r="T81" s="16">
        <f t="shared" si="19"/>
        <v>71.5</v>
      </c>
      <c r="U81" s="41" t="s">
        <v>89</v>
      </c>
    </row>
    <row r="82" spans="1:21" s="37" customFormat="1" ht="13.5">
      <c r="A82" s="27">
        <v>57</v>
      </c>
      <c r="B82" s="32" t="s">
        <v>91</v>
      </c>
      <c r="C82" s="33">
        <v>4348</v>
      </c>
      <c r="D82" s="33">
        <v>3082</v>
      </c>
      <c r="E82" s="17">
        <f>ROUND(D82/C82*100,2)</f>
        <v>70.88</v>
      </c>
      <c r="F82" s="33">
        <v>0</v>
      </c>
      <c r="G82" s="33">
        <v>0</v>
      </c>
      <c r="H82" s="35">
        <v>0</v>
      </c>
      <c r="I82" s="33">
        <v>4377</v>
      </c>
      <c r="J82" s="33">
        <v>3606</v>
      </c>
      <c r="K82" s="17">
        <f t="shared" si="16"/>
        <v>82.38519533927348</v>
      </c>
      <c r="L82" s="34">
        <v>4377</v>
      </c>
      <c r="M82" s="33">
        <v>3606</v>
      </c>
      <c r="N82" s="16">
        <f t="shared" si="17"/>
        <v>82.38519533927348</v>
      </c>
      <c r="O82" s="33">
        <v>4377</v>
      </c>
      <c r="P82" s="33">
        <v>3393</v>
      </c>
      <c r="Q82" s="17">
        <f t="shared" si="18"/>
        <v>77.52</v>
      </c>
      <c r="R82" s="35">
        <v>4380</v>
      </c>
      <c r="S82" s="33">
        <v>3393</v>
      </c>
      <c r="T82" s="17">
        <f t="shared" si="19"/>
        <v>77.47</v>
      </c>
      <c r="U82" s="31">
        <v>57</v>
      </c>
    </row>
    <row r="83" spans="1:21" s="37" customFormat="1" ht="13.5">
      <c r="A83" s="43">
        <f>A82+1</f>
        <v>58</v>
      </c>
      <c r="B83" s="44" t="s">
        <v>92</v>
      </c>
      <c r="C83" s="45">
        <v>7051</v>
      </c>
      <c r="D83" s="45">
        <v>4327</v>
      </c>
      <c r="E83" s="46">
        <f>ROUND(D83/C83*100,2)</f>
        <v>61.37</v>
      </c>
      <c r="F83" s="45">
        <v>0</v>
      </c>
      <c r="G83" s="45">
        <v>0</v>
      </c>
      <c r="H83" s="46">
        <v>0</v>
      </c>
      <c r="I83" s="45">
        <v>7087</v>
      </c>
      <c r="J83" s="45">
        <v>5535</v>
      </c>
      <c r="K83" s="46">
        <f t="shared" si="16"/>
        <v>78.10074784817272</v>
      </c>
      <c r="L83" s="47">
        <v>7087</v>
      </c>
      <c r="M83" s="45">
        <v>5535</v>
      </c>
      <c r="N83" s="48">
        <f t="shared" si="17"/>
        <v>78.10074784817272</v>
      </c>
      <c r="O83" s="45">
        <v>7075</v>
      </c>
      <c r="P83" s="45">
        <v>4799</v>
      </c>
      <c r="Q83" s="46">
        <f t="shared" si="18"/>
        <v>67.83</v>
      </c>
      <c r="R83" s="49">
        <v>7078</v>
      </c>
      <c r="S83" s="45">
        <v>4800</v>
      </c>
      <c r="T83" s="50">
        <f t="shared" si="19"/>
        <v>67.82</v>
      </c>
      <c r="U83" s="51">
        <f>U82+1</f>
        <v>58</v>
      </c>
    </row>
    <row r="84" spans="1:20" ht="13.5">
      <c r="A84" s="27" t="s">
        <v>96</v>
      </c>
      <c r="B84" s="37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</sheetData>
  <mergeCells count="13">
    <mergeCell ref="C6:E6"/>
    <mergeCell ref="F5:H5"/>
    <mergeCell ref="F6:H6"/>
    <mergeCell ref="A5:B7"/>
    <mergeCell ref="C5:E5"/>
    <mergeCell ref="O5:Q5"/>
    <mergeCell ref="O6:Q6"/>
    <mergeCell ref="R5:T5"/>
    <mergeCell ref="R6:T6"/>
    <mergeCell ref="I5:K5"/>
    <mergeCell ref="I6:K6"/>
    <mergeCell ref="L5:N5"/>
    <mergeCell ref="L6:N6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2005-08-02T02:28:29Z</cp:lastPrinted>
  <dcterms:created xsi:type="dcterms:W3CDTF">2002-02-05T00:31:54Z</dcterms:created>
  <dcterms:modified xsi:type="dcterms:W3CDTF">2005-08-02T02:28:52Z</dcterms:modified>
  <cp:category/>
  <cp:version/>
  <cp:contentType/>
  <cp:contentStatus/>
</cp:coreProperties>
</file>