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1"/>
  </bookViews>
  <sheets>
    <sheet name="204" sheetId="1" r:id="rId1"/>
    <sheet name="204 H18 更新表" sheetId="2" r:id="rId2"/>
  </sheets>
  <definedNames>
    <definedName name="_xlnm.Print_Area" localSheetId="0">'204'!$A$1:$V$53</definedName>
    <definedName name="_xlnm.Print_Area" localSheetId="1">'204 H18 更新表'!$A$1:$V$49</definedName>
  </definedNames>
  <calcPr fullCalcOnLoad="1"/>
</workbook>
</file>

<file path=xl/sharedStrings.xml><?xml version="1.0" encoding="utf-8"?>
<sst xmlns="http://schemas.openxmlformats.org/spreadsheetml/2006/main" count="209" uniqueCount="98">
  <si>
    <t>(単位  世帯､人､千円)</t>
  </si>
  <si>
    <t>総     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</si>
  <si>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</si>
  <si>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</si>
  <si>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</si>
  <si>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</si>
  <si>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</si>
  <si>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</si>
  <si>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</si>
  <si>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年度および</t>
  </si>
  <si>
    <t>被保護</t>
  </si>
  <si>
    <t>保護率</t>
  </si>
  <si>
    <t>標示</t>
  </si>
  <si>
    <t>市郡</t>
  </si>
  <si>
    <t>実世帯数</t>
  </si>
  <si>
    <t>実人員</t>
  </si>
  <si>
    <t>保護費</t>
  </si>
  <si>
    <t>(千人当り)</t>
  </si>
  <si>
    <t>延人員</t>
  </si>
  <si>
    <t>番号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</si>
  <si>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</si>
  <si>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</si>
  <si>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</si>
  <si>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</si>
  <si>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</si>
  <si>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</si>
  <si>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</si>
  <si>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</si>
  <si>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</si>
  <si>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</si>
  <si>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</si>
  <si>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</si>
  <si>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</si>
  <si>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</si>
  <si>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</si>
  <si>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</si>
  <si>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</si>
  <si>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</si>
  <si>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</si>
  <si>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</si>
  <si>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</si>
  <si>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</si>
  <si>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</si>
  <si>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</si>
  <si>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</si>
  <si>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</si>
  <si>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</si>
  <si>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</si>
  <si>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</si>
  <si>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</si>
  <si>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</si>
  <si>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</si>
  <si>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</si>
  <si>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</si>
  <si>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</si>
  <si>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</si>
  <si>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</si>
  <si>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</si>
  <si>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</si>
  <si>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</si>
  <si>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</si>
  <si>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</si>
  <si>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</si>
  <si>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資料:県福祉保健課保護・監査指導室</t>
  </si>
  <si>
    <t>介護扶助</t>
  </si>
  <si>
    <t>延人員</t>
  </si>
  <si>
    <t>保護費</t>
  </si>
  <si>
    <t xml:space="preserve">204．　扶　　助　　別　      　生　　活　　保　　護  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</si>
  <si>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</si>
  <si>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16年4月</t>
  </si>
  <si>
    <t>17年1月</t>
  </si>
  <si>
    <t>豊後大野市</t>
  </si>
  <si>
    <t xml:space="preserve"> </t>
  </si>
  <si>
    <t xml:space="preserve">   注１）平成16年度は、平成16年4月から合併があったものとみなし集計している。</t>
  </si>
  <si>
    <t xml:space="preserve">   注２）数値は、各年度の平均値を個々に算出しているため、合計値が一致しない場合がある。</t>
  </si>
  <si>
    <t>豊</t>
  </si>
  <si>
    <t xml:space="preserve">204．　扶　　助　　別　      　生　　活　　保　　護  </t>
  </si>
  <si>
    <t xml:space="preserve"> </t>
  </si>
  <si>
    <t>福祉事務所</t>
  </si>
  <si>
    <t>県日出</t>
  </si>
  <si>
    <t>県大分</t>
  </si>
  <si>
    <t>県日田</t>
  </si>
  <si>
    <t>県本庁</t>
  </si>
  <si>
    <t>由布市</t>
  </si>
  <si>
    <t>国東市</t>
  </si>
  <si>
    <t>17年4月</t>
  </si>
  <si>
    <t>18年1月</t>
  </si>
  <si>
    <t>支 払 基 金 ・国  保  連</t>
  </si>
  <si>
    <t xml:space="preserve">   注１）保護率は、平成17年度内の合併に係る市町村について、平成17年4月から合併があったものとみなし算出している。</t>
  </si>
  <si>
    <t xml:space="preserve">   注２）数値は、単位未満を四捨五入して集計しているので、合計値が一致しない場合がある。</t>
  </si>
  <si>
    <t>　…</t>
  </si>
  <si>
    <t>由</t>
  </si>
  <si>
    <t>国</t>
  </si>
  <si>
    <t>日出</t>
  </si>
  <si>
    <t>日田</t>
  </si>
  <si>
    <t>本庁</t>
  </si>
  <si>
    <t>支・国</t>
  </si>
  <si>
    <t>(単位  世帯､人､千円、‰)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</si>
</sst>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  <numFmt numFmtId="188" formatCode="_ * #,##0.0_ ;_ * \-#,##0.0_ ;_ * &quot;-&quot;_ ;_ @_ "/>
    <numFmt numFmtId="189" formatCode="_ * #,##0.00_ ;_ * \-#,##0.00_ ;_ * &quot;-&quot;_ ;_ @_ 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17"/>
      <name val="ＭＳ ゴシック"/>
      <family val="3"/>
    </font>
    <font>
      <sz val="12"/>
      <color indexed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</cellStyleXfs>
  <cellXfs count="163">
    <xf numFmtId="0" fontId="0" fillId="0" borderId="0" xfId="0" applyAlignment="1">
      <alignment/>
    </xf>
    <xf numFmtId="0" fontId="4" fillId="2" borderId="0" xfId="20" applyFont="1" applyFill="1" applyAlignment="1">
      <alignment horizontal="centerContinuous"/>
      <protection/>
    </xf>
    <xf numFmtId="0" fontId="4" fillId="2" borderId="0" xfId="20" applyFont="1" applyFill="1">
      <alignment/>
      <protection/>
    </xf>
    <xf numFmtId="178" fontId="4" fillId="2" borderId="0" xfId="20" applyNumberFormat="1" applyFont="1" applyFill="1">
      <alignment/>
      <protection/>
    </xf>
    <xf numFmtId="0" fontId="5" fillId="2" borderId="0" xfId="20" applyFont="1" applyFill="1" applyAlignment="1">
      <alignment horizontal="centerContinuous"/>
      <protection/>
    </xf>
    <xf numFmtId="3" fontId="5" fillId="2" borderId="0" xfId="20" applyNumberFormat="1" applyFont="1" applyFill="1" applyAlignment="1">
      <alignment horizontal="centerContinuous"/>
      <protection/>
    </xf>
    <xf numFmtId="178" fontId="5" fillId="2" borderId="0" xfId="20" applyNumberFormat="1" applyFont="1" applyFill="1" applyAlignment="1">
      <alignment horizontal="centerContinuous"/>
      <protection/>
    </xf>
    <xf numFmtId="0" fontId="5" fillId="2" borderId="0" xfId="20" applyFont="1" applyFill="1">
      <alignment/>
      <protection/>
    </xf>
    <xf numFmtId="0" fontId="4" fillId="2" borderId="1" xfId="20" applyFont="1" applyFill="1" applyBorder="1" applyAlignment="1" quotePrefix="1">
      <alignment horizontal="left"/>
      <protection/>
    </xf>
    <xf numFmtId="0" fontId="4" fillId="2" borderId="1" xfId="20" applyFont="1" applyFill="1" applyBorder="1">
      <alignment/>
      <protection/>
    </xf>
    <xf numFmtId="3" fontId="4" fillId="2" borderId="1" xfId="20" applyNumberFormat="1" applyFont="1" applyFill="1" applyBorder="1">
      <alignment/>
      <protection/>
    </xf>
    <xf numFmtId="178" fontId="4" fillId="2" borderId="1" xfId="20" applyNumberFormat="1" applyFont="1" applyFill="1" applyBorder="1">
      <alignment/>
      <protection/>
    </xf>
    <xf numFmtId="0" fontId="4" fillId="2" borderId="1" xfId="20" applyFont="1" applyFill="1" applyBorder="1" applyAlignment="1">
      <alignment/>
      <protection/>
    </xf>
    <xf numFmtId="0" fontId="4" fillId="2" borderId="2" xfId="20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2" xfId="20" applyFont="1" applyFill="1" applyBorder="1" applyAlignment="1">
      <alignment horizontal="distributed" vertical="top"/>
      <protection/>
    </xf>
    <xf numFmtId="0" fontId="4" fillId="2" borderId="0" xfId="20" applyFont="1" applyFill="1" applyBorder="1" applyAlignment="1">
      <alignment vertical="top"/>
      <protection/>
    </xf>
    <xf numFmtId="0" fontId="4" fillId="2" borderId="3" xfId="20" applyFont="1" applyFill="1" applyBorder="1" applyAlignment="1">
      <alignment horizontal="distributed" vertical="top"/>
      <protection/>
    </xf>
    <xf numFmtId="0" fontId="4" fillId="2" borderId="4" xfId="20" applyFont="1" applyFill="1" applyBorder="1" applyAlignment="1">
      <alignment vertical="top"/>
      <protection/>
    </xf>
    <xf numFmtId="0" fontId="4" fillId="2" borderId="0" xfId="20" applyFont="1" applyFill="1" applyAlignment="1">
      <alignment vertical="center"/>
      <protection/>
    </xf>
    <xf numFmtId="0" fontId="7" fillId="2" borderId="0" xfId="20" applyFont="1" applyFill="1" applyAlignment="1">
      <alignment vertical="center"/>
      <protection/>
    </xf>
    <xf numFmtId="0" fontId="8" fillId="2" borderId="2" xfId="20" applyFont="1" applyFill="1" applyBorder="1" applyAlignment="1" applyProtection="1">
      <alignment horizontal="centerContinuous" vertical="center"/>
      <protection locked="0"/>
    </xf>
    <xf numFmtId="0" fontId="8" fillId="2" borderId="0" xfId="20" applyFont="1" applyFill="1" applyAlignment="1" applyProtection="1">
      <alignment horizontal="centerContinuous" vertical="center"/>
      <protection locked="0"/>
    </xf>
    <xf numFmtId="55" fontId="9" fillId="2" borderId="2" xfId="20" applyNumberFormat="1" applyFont="1" applyFill="1" applyBorder="1" applyAlignment="1" applyProtection="1">
      <alignment horizontal="centerContinuous" vertical="center"/>
      <protection locked="0"/>
    </xf>
    <xf numFmtId="0" fontId="7" fillId="2" borderId="0" xfId="20" applyFont="1" applyFill="1" applyAlignment="1">
      <alignment horizontal="centerContinuous" vertical="center"/>
      <protection/>
    </xf>
    <xf numFmtId="55" fontId="9" fillId="2" borderId="2" xfId="20" applyNumberFormat="1" applyFont="1" applyFill="1" applyBorder="1" applyAlignment="1" applyProtection="1" quotePrefix="1">
      <alignment horizontal="centerContinuous" vertical="center"/>
      <protection locked="0"/>
    </xf>
    <xf numFmtId="41" fontId="4" fillId="2" borderId="0" xfId="20" applyNumberFormat="1" applyFont="1" applyFill="1" applyAlignment="1">
      <alignment vertical="center"/>
      <protection/>
    </xf>
    <xf numFmtId="0" fontId="4" fillId="2" borderId="0" xfId="20" applyFont="1" applyFill="1" applyAlignment="1">
      <alignment horizontal="centerContinuous" vertical="center"/>
      <protection/>
    </xf>
    <xf numFmtId="0" fontId="4" fillId="2" borderId="2" xfId="20" applyFont="1" applyFill="1" applyBorder="1" applyAlignment="1">
      <alignment horizontal="distributed" vertical="center"/>
      <protection/>
    </xf>
    <xf numFmtId="0" fontId="4" fillId="2" borderId="2" xfId="20" applyFont="1" applyFill="1" applyBorder="1" applyAlignment="1">
      <alignment horizontal="centerContinuous" vertical="center"/>
      <protection/>
    </xf>
    <xf numFmtId="0" fontId="4" fillId="2" borderId="2" xfId="20" applyFont="1" applyFill="1" applyBorder="1" applyAlignment="1">
      <alignment vertical="center"/>
      <protection/>
    </xf>
    <xf numFmtId="185" fontId="4" fillId="2" borderId="0" xfId="20" applyNumberFormat="1" applyFont="1" applyFill="1" applyAlignment="1">
      <alignment vertical="center"/>
      <protection/>
    </xf>
    <xf numFmtId="41" fontId="4" fillId="2" borderId="0" xfId="20" applyNumberFormat="1" applyFont="1" applyFill="1" applyAlignment="1">
      <alignment horizontal="right" vertical="center"/>
      <protection/>
    </xf>
    <xf numFmtId="41" fontId="4" fillId="2" borderId="2" xfId="20" applyNumberFormat="1" applyFont="1" applyFill="1" applyBorder="1" applyAlignment="1">
      <alignment vertical="center"/>
      <protection/>
    </xf>
    <xf numFmtId="0" fontId="4" fillId="2" borderId="2" xfId="20" applyFont="1" applyFill="1" applyBorder="1" applyAlignment="1" quotePrefix="1">
      <alignment horizontal="distributed" vertical="center"/>
      <protection/>
    </xf>
    <xf numFmtId="0" fontId="4" fillId="2" borderId="0" xfId="20" applyFont="1" applyFill="1" applyBorder="1" applyAlignment="1" quotePrefix="1">
      <alignment horizontal="centerContinuous" vertical="center"/>
      <protection/>
    </xf>
    <xf numFmtId="0" fontId="4" fillId="2" borderId="3" xfId="20" applyFont="1" applyFill="1" applyBorder="1" applyAlignment="1">
      <alignment horizontal="distributed" vertical="center"/>
      <protection/>
    </xf>
    <xf numFmtId="0" fontId="4" fillId="2" borderId="4" xfId="20" applyFont="1" applyFill="1" applyBorder="1" applyAlignment="1">
      <alignment horizontal="centerContinuous" vertical="center"/>
      <protection/>
    </xf>
    <xf numFmtId="0" fontId="4" fillId="2" borderId="0" xfId="20" applyFont="1" applyFill="1" applyAlignment="1">
      <alignment horizontal="left" vertical="center"/>
      <protection/>
    </xf>
    <xf numFmtId="178" fontId="4" fillId="2" borderId="0" xfId="20" applyNumberFormat="1" applyFont="1" applyFill="1" applyAlignment="1">
      <alignment vertical="center"/>
      <protection/>
    </xf>
    <xf numFmtId="41" fontId="4" fillId="2" borderId="0" xfId="20" applyNumberFormat="1" applyFont="1" applyFill="1">
      <alignment/>
      <protection/>
    </xf>
    <xf numFmtId="0" fontId="10" fillId="2" borderId="0" xfId="20" applyFont="1" applyFill="1" applyAlignment="1">
      <alignment vertical="center"/>
      <protection/>
    </xf>
    <xf numFmtId="0" fontId="9" fillId="2" borderId="2" xfId="20" applyFont="1" applyFill="1" applyBorder="1" applyAlignment="1" applyProtection="1">
      <alignment horizontal="centerContinuous" vertical="center"/>
      <protection locked="0"/>
    </xf>
    <xf numFmtId="0" fontId="9" fillId="2" borderId="0" xfId="20" applyFont="1" applyFill="1" applyAlignment="1" applyProtection="1">
      <alignment horizontal="centerContinuous" vertical="center"/>
      <protection locked="0"/>
    </xf>
    <xf numFmtId="0" fontId="0" fillId="2" borderId="2" xfId="20" applyFont="1" applyFill="1" applyBorder="1" applyAlignment="1" applyProtection="1">
      <alignment horizontal="centerContinuous" vertical="center"/>
      <protection locked="0"/>
    </xf>
    <xf numFmtId="41" fontId="0" fillId="2" borderId="0" xfId="20" applyNumberFormat="1" applyFont="1" applyFill="1" applyAlignment="1">
      <alignment vertical="center"/>
      <protection/>
    </xf>
    <xf numFmtId="189" fontId="0" fillId="2" borderId="0" xfId="20" applyNumberFormat="1" applyFont="1" applyFill="1" applyAlignment="1">
      <alignment vertical="center"/>
      <protection/>
    </xf>
    <xf numFmtId="41" fontId="0" fillId="2" borderId="0" xfId="20" applyNumberFormat="1" applyFont="1" applyFill="1" applyAlignment="1">
      <alignment horizontal="right" vertical="center"/>
      <protection/>
    </xf>
    <xf numFmtId="41" fontId="0" fillId="2" borderId="2" xfId="20" applyNumberFormat="1" applyFont="1" applyFill="1" applyBorder="1" applyAlignment="1">
      <alignment vertical="center"/>
      <protection/>
    </xf>
    <xf numFmtId="0" fontId="0" fillId="2" borderId="0" xfId="20" applyFont="1" applyFill="1" applyAlignment="1" applyProtection="1">
      <alignment horizontal="centerContinuous" vertical="center"/>
      <protection locked="0"/>
    </xf>
    <xf numFmtId="185" fontId="0" fillId="2" borderId="0" xfId="20" applyNumberFormat="1" applyFont="1" applyFill="1" applyAlignment="1">
      <alignment vertical="center"/>
      <protection/>
    </xf>
    <xf numFmtId="41" fontId="7" fillId="0" borderId="0" xfId="20" applyNumberFormat="1" applyFont="1" applyFill="1" applyBorder="1" applyAlignment="1">
      <alignment vertical="center"/>
      <protection/>
    </xf>
    <xf numFmtId="0" fontId="4" fillId="2" borderId="5" xfId="20" applyFont="1" applyFill="1" applyBorder="1" applyAlignment="1">
      <alignment horizontal="centerContinuous" vertical="center"/>
      <protection/>
    </xf>
    <xf numFmtId="38" fontId="11" fillId="2" borderId="0" xfId="16" applyFont="1" applyFill="1" applyAlignment="1">
      <alignment/>
    </xf>
    <xf numFmtId="41" fontId="7" fillId="0" borderId="0" xfId="20" applyNumberFormat="1" applyFont="1" applyFill="1" applyAlignment="1">
      <alignment vertical="center"/>
      <protection/>
    </xf>
    <xf numFmtId="41" fontId="7" fillId="0" borderId="2" xfId="20" applyNumberFormat="1" applyFont="1" applyFill="1" applyBorder="1" applyAlignment="1">
      <alignment vertical="center"/>
      <protection/>
    </xf>
    <xf numFmtId="55" fontId="7" fillId="0" borderId="0" xfId="20" applyNumberFormat="1" applyFont="1" applyFill="1" applyAlignment="1">
      <alignment vertical="center"/>
      <protection/>
    </xf>
    <xf numFmtId="41" fontId="9" fillId="0" borderId="0" xfId="20" applyNumberFormat="1" applyFont="1" applyFill="1" applyAlignment="1" applyProtection="1">
      <alignment vertical="center"/>
      <protection locked="0"/>
    </xf>
    <xf numFmtId="41" fontId="4" fillId="0" borderId="0" xfId="20" applyNumberFormat="1" applyFont="1" applyFill="1" applyAlignment="1">
      <alignment vertical="center"/>
      <protection/>
    </xf>
    <xf numFmtId="185" fontId="9" fillId="0" borderId="0" xfId="20" applyNumberFormat="1" applyFont="1" applyFill="1" applyAlignment="1" applyProtection="1">
      <alignment vertical="center"/>
      <protection locked="0"/>
    </xf>
    <xf numFmtId="41" fontId="9" fillId="0" borderId="0" xfId="20" applyNumberFormat="1" applyFont="1" applyFill="1" applyBorder="1" applyAlignment="1" applyProtection="1">
      <alignment vertical="center"/>
      <protection locked="0"/>
    </xf>
    <xf numFmtId="41" fontId="9" fillId="0" borderId="0" xfId="20" applyNumberFormat="1" applyFont="1" applyFill="1" applyAlignment="1" applyProtection="1">
      <alignment horizontal="right" vertical="center"/>
      <protection locked="0"/>
    </xf>
    <xf numFmtId="41" fontId="9" fillId="0" borderId="2" xfId="20" applyNumberFormat="1" applyFont="1" applyFill="1" applyBorder="1" applyAlignment="1" applyProtection="1">
      <alignment vertical="center"/>
      <protection locked="0"/>
    </xf>
    <xf numFmtId="41" fontId="9" fillId="0" borderId="0" xfId="20" applyNumberFormat="1" applyFont="1" applyFill="1" applyAlignment="1" applyProtection="1" quotePrefix="1">
      <alignment horizontal="right" vertical="center"/>
      <protection locked="0"/>
    </xf>
    <xf numFmtId="41" fontId="9" fillId="0" borderId="0" xfId="20" applyNumberFormat="1" applyFont="1" applyFill="1" applyBorder="1" applyAlignment="1" applyProtection="1">
      <alignment horizontal="right" vertical="center"/>
      <protection locked="0"/>
    </xf>
    <xf numFmtId="185" fontId="9" fillId="0" borderId="0" xfId="20" applyNumberFormat="1" applyFont="1" applyFill="1" applyBorder="1" applyAlignment="1" applyProtection="1">
      <alignment vertical="center"/>
      <protection locked="0"/>
    </xf>
    <xf numFmtId="41" fontId="9" fillId="0" borderId="2" xfId="20" applyNumberFormat="1" applyFont="1" applyFill="1" applyBorder="1" applyAlignment="1" applyProtection="1" quotePrefix="1">
      <alignment horizontal="right" vertical="center"/>
      <protection locked="0"/>
    </xf>
    <xf numFmtId="41" fontId="4" fillId="0" borderId="2" xfId="20" applyNumberFormat="1" applyFont="1" applyFill="1" applyBorder="1" applyAlignment="1">
      <alignment vertical="center"/>
      <protection/>
    </xf>
    <xf numFmtId="41" fontId="4" fillId="0" borderId="0" xfId="20" applyNumberFormat="1" applyFont="1" applyFill="1">
      <alignment/>
      <protection/>
    </xf>
    <xf numFmtId="43" fontId="4" fillId="2" borderId="0" xfId="20" applyNumberFormat="1" applyFont="1" applyFill="1">
      <alignment/>
      <protection/>
    </xf>
    <xf numFmtId="41" fontId="9" fillId="0" borderId="2" xfId="20" applyNumberFormat="1" applyFont="1" applyFill="1" applyBorder="1" applyAlignment="1" applyProtection="1">
      <alignment horizontal="right" vertical="center"/>
      <protection locked="0"/>
    </xf>
    <xf numFmtId="185" fontId="7" fillId="0" borderId="0" xfId="20" applyNumberFormat="1" applyFont="1" applyFill="1" applyAlignment="1">
      <alignment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 quotePrefix="1">
      <alignment horizontal="centerContinuous" vertical="center"/>
      <protection/>
    </xf>
    <xf numFmtId="178" fontId="4" fillId="2" borderId="3" xfId="20" applyNumberFormat="1" applyFont="1" applyFill="1" applyBorder="1" applyAlignment="1" quotePrefix="1">
      <alignment vertical="center"/>
      <protection/>
    </xf>
    <xf numFmtId="0" fontId="4" fillId="2" borderId="3" xfId="20" applyFont="1" applyFill="1" applyBorder="1" applyAlignment="1">
      <alignment horizontal="centerContinuous" vertical="center"/>
      <protection/>
    </xf>
    <xf numFmtId="0" fontId="4" fillId="2" borderId="6" xfId="20" applyFont="1" applyFill="1" applyBorder="1" applyAlignment="1" quotePrefix="1">
      <alignment horizontal="centerContinuous" vertical="center"/>
      <protection/>
    </xf>
    <xf numFmtId="178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178" fontId="6" fillId="2" borderId="3" xfId="20" applyNumberFormat="1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 quotePrefix="1">
      <alignment horizontal="center" vertical="center"/>
      <protection/>
    </xf>
    <xf numFmtId="0" fontId="4" fillId="2" borderId="4" xfId="20" applyFont="1" applyFill="1" applyBorder="1" applyAlignment="1">
      <alignment vertical="center" wrapText="1"/>
      <protection/>
    </xf>
    <xf numFmtId="41" fontId="4" fillId="3" borderId="0" xfId="20" applyNumberFormat="1" applyFont="1" applyFill="1">
      <alignment/>
      <protection/>
    </xf>
    <xf numFmtId="0" fontId="4" fillId="2" borderId="7" xfId="20" applyFont="1" applyFill="1" applyBorder="1" applyAlignment="1">
      <alignment horizontal="left" vertical="center"/>
      <protection/>
    </xf>
    <xf numFmtId="41" fontId="4" fillId="4" borderId="0" xfId="20" applyNumberFormat="1" applyFont="1" applyFill="1">
      <alignment/>
      <protection/>
    </xf>
    <xf numFmtId="0" fontId="0" fillId="0" borderId="4" xfId="20" applyFont="1" applyFill="1" applyBorder="1" applyAlignment="1" quotePrefix="1">
      <alignment horizontal="centerContinuous" vertical="center"/>
      <protection/>
    </xf>
    <xf numFmtId="0" fontId="0" fillId="0" borderId="4" xfId="20" applyFont="1" applyFill="1" applyBorder="1" applyAlignment="1">
      <alignment horizontal="centerContinuous" vertical="center"/>
      <protection/>
    </xf>
    <xf numFmtId="178" fontId="0" fillId="0" borderId="3" xfId="20" applyNumberFormat="1" applyFont="1" applyFill="1" applyBorder="1" applyAlignment="1" quotePrefix="1">
      <alignment vertical="center"/>
      <protection/>
    </xf>
    <xf numFmtId="0" fontId="0" fillId="0" borderId="3" xfId="20" applyFont="1" applyFill="1" applyBorder="1" applyAlignment="1">
      <alignment horizontal="centerContinuous" vertical="center"/>
      <protection/>
    </xf>
    <xf numFmtId="0" fontId="0" fillId="0" borderId="6" xfId="20" applyFont="1" applyFill="1" applyBorder="1" applyAlignment="1" quotePrefix="1">
      <alignment horizontal="centerContinuous" vertical="center"/>
      <protection/>
    </xf>
    <xf numFmtId="0" fontId="0" fillId="0" borderId="0" xfId="20" applyFont="1" applyFill="1" applyBorder="1">
      <alignment/>
      <protection/>
    </xf>
    <xf numFmtId="0" fontId="0" fillId="0" borderId="2" xfId="20" applyFont="1" applyFill="1" applyBorder="1" applyAlignment="1">
      <alignment horizontal="center" vertical="center"/>
      <protection/>
    </xf>
    <xf numFmtId="178" fontId="0" fillId="0" borderId="2" xfId="20" applyNumberFormat="1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vertical="center"/>
      <protection/>
    </xf>
    <xf numFmtId="0" fontId="0" fillId="0" borderId="2" xfId="20" applyFont="1" applyFill="1" applyBorder="1" applyAlignment="1">
      <alignment horizontal="centerContinuous" vertical="center"/>
      <protection/>
    </xf>
    <xf numFmtId="0" fontId="0" fillId="0" borderId="0" xfId="20" applyFont="1" applyFill="1" applyBorder="1" applyAlignment="1">
      <alignment vertical="top"/>
      <protection/>
    </xf>
    <xf numFmtId="0" fontId="0" fillId="0" borderId="3" xfId="20" applyFont="1" applyFill="1" applyBorder="1" applyAlignment="1">
      <alignment horizontal="center" vertical="center"/>
      <protection/>
    </xf>
    <xf numFmtId="178" fontId="12" fillId="0" borderId="3" xfId="20" applyNumberFormat="1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 quotePrefix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vertical="top"/>
      <protection/>
    </xf>
    <xf numFmtId="41" fontId="0" fillId="0" borderId="0" xfId="20" applyNumberFormat="1" applyFont="1" applyFill="1" applyAlignment="1">
      <alignment vertical="center"/>
      <protection/>
    </xf>
    <xf numFmtId="189" fontId="0" fillId="0" borderId="8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Alignment="1">
      <alignment horizontal="right"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0" fontId="0" fillId="0" borderId="0" xfId="20" applyFont="1" applyFill="1" applyAlignment="1" applyProtection="1">
      <alignment horizontal="centerContinuous" vertical="center"/>
      <protection locked="0"/>
    </xf>
    <xf numFmtId="185" fontId="0" fillId="0" borderId="2" xfId="20" applyNumberFormat="1" applyFont="1" applyFill="1" applyBorder="1" applyAlignment="1">
      <alignment vertical="center"/>
      <protection/>
    </xf>
    <xf numFmtId="41" fontId="13" fillId="0" borderId="0" xfId="20" applyNumberFormat="1" applyFont="1" applyFill="1" applyAlignment="1">
      <alignment vertical="center"/>
      <protection/>
    </xf>
    <xf numFmtId="185" fontId="13" fillId="0" borderId="2" xfId="20" applyNumberFormat="1" applyFont="1" applyFill="1" applyBorder="1" applyAlignment="1">
      <alignment vertical="center"/>
      <protection/>
    </xf>
    <xf numFmtId="0" fontId="13" fillId="0" borderId="0" xfId="20" applyFont="1" applyFill="1" applyAlignment="1" applyProtection="1">
      <alignment horizontal="centerContinuous" vertical="center"/>
      <protection locked="0"/>
    </xf>
    <xf numFmtId="55" fontId="13" fillId="0" borderId="0" xfId="20" applyNumberFormat="1" applyFont="1" applyFill="1" applyAlignment="1">
      <alignment vertical="center"/>
      <protection/>
    </xf>
    <xf numFmtId="41" fontId="13" fillId="0" borderId="2" xfId="20" applyNumberFormat="1" applyFont="1" applyFill="1" applyBorder="1" applyAlignment="1">
      <alignment vertical="center"/>
      <protection/>
    </xf>
    <xf numFmtId="41" fontId="13" fillId="0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horizontal="centerContinuous" vertical="center"/>
      <protection/>
    </xf>
    <xf numFmtId="41" fontId="0" fillId="0" borderId="0" xfId="20" applyNumberFormat="1" applyFont="1" applyFill="1" applyAlignment="1" applyProtection="1">
      <alignment vertical="center"/>
      <protection locked="0"/>
    </xf>
    <xf numFmtId="185" fontId="0" fillId="0" borderId="2" xfId="20" applyNumberFormat="1" applyFont="1" applyFill="1" applyBorder="1" applyAlignment="1" applyProtection="1">
      <alignment vertical="center"/>
      <protection locked="0"/>
    </xf>
    <xf numFmtId="41" fontId="0" fillId="0" borderId="0" xfId="20" applyNumberFormat="1" applyFont="1" applyFill="1" applyAlignment="1" applyProtection="1">
      <alignment horizontal="right" vertical="center"/>
      <protection locked="0"/>
    </xf>
    <xf numFmtId="0" fontId="0" fillId="0" borderId="0" xfId="20" applyFont="1" applyFill="1" applyAlignment="1">
      <alignment horizontal="centerContinuous" vertical="center"/>
      <protection/>
    </xf>
    <xf numFmtId="41" fontId="0" fillId="0" borderId="0" xfId="20" applyNumberFormat="1" applyFont="1" applyFill="1" applyAlignment="1" applyProtection="1" quotePrefix="1">
      <alignment horizontal="right" vertical="center"/>
      <protection locked="0"/>
    </xf>
    <xf numFmtId="0" fontId="0" fillId="0" borderId="0" xfId="20" applyFont="1" applyFill="1" applyBorder="1" applyAlignment="1">
      <alignment horizontal="centerContinuous" vertical="center"/>
      <protection/>
    </xf>
    <xf numFmtId="41" fontId="0" fillId="0" borderId="0" xfId="20" applyNumberFormat="1" applyFont="1" applyFill="1" applyAlignment="1">
      <alignment vertical="center"/>
      <protection/>
    </xf>
    <xf numFmtId="185" fontId="0" fillId="0" borderId="2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Alignment="1">
      <alignment horizontal="right"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41" fontId="0" fillId="0" borderId="2" xfId="20" applyNumberFormat="1" applyFont="1" applyFill="1" applyBorder="1" applyAlignment="1" applyProtection="1">
      <alignment vertical="center"/>
      <protection locked="0"/>
    </xf>
    <xf numFmtId="41" fontId="0" fillId="0" borderId="0" xfId="20" applyNumberFormat="1" applyFont="1" applyFill="1" applyBorder="1" applyAlignment="1" applyProtection="1">
      <alignment horizontal="right" vertical="center"/>
      <protection locked="0"/>
    </xf>
    <xf numFmtId="41" fontId="0" fillId="0" borderId="0" xfId="20" applyNumberFormat="1" applyFont="1" applyFill="1" applyBorder="1" applyAlignment="1" applyProtection="1">
      <alignment vertical="center"/>
      <protection locked="0"/>
    </xf>
    <xf numFmtId="41" fontId="0" fillId="0" borderId="2" xfId="20" applyNumberFormat="1" applyFont="1" applyFill="1" applyBorder="1" applyAlignment="1" applyProtection="1" quotePrefix="1">
      <alignment horizontal="right" vertical="center"/>
      <protection locked="0"/>
    </xf>
    <xf numFmtId="41" fontId="0" fillId="0" borderId="2" xfId="20" applyNumberFormat="1" applyFont="1" applyFill="1" applyBorder="1" applyAlignment="1" applyProtection="1">
      <alignment horizontal="right" vertical="center"/>
      <protection locked="0"/>
    </xf>
    <xf numFmtId="41" fontId="0" fillId="0" borderId="5" xfId="20" applyNumberFormat="1" applyFont="1" applyFill="1" applyBorder="1" applyAlignment="1" applyProtection="1">
      <alignment horizontal="center" vertical="center"/>
      <protection locked="0"/>
    </xf>
    <xf numFmtId="41" fontId="0" fillId="0" borderId="0" xfId="20" applyNumberFormat="1" applyFont="1" applyFill="1" applyAlignment="1" applyProtection="1">
      <alignment horizontal="center" vertical="center"/>
      <protection locked="0"/>
    </xf>
    <xf numFmtId="185" fontId="0" fillId="0" borderId="2" xfId="20" applyNumberFormat="1" applyFont="1" applyFill="1" applyBorder="1" applyAlignment="1" applyProtection="1">
      <alignment horizontal="right" vertical="center"/>
      <protection locked="0"/>
    </xf>
    <xf numFmtId="41" fontId="0" fillId="0" borderId="2" xfId="20" applyNumberFormat="1" applyFont="1" applyFill="1" applyBorder="1" applyAlignment="1" applyProtection="1">
      <alignment horizontal="center" vertical="center"/>
      <protection locked="0"/>
    </xf>
    <xf numFmtId="185" fontId="0" fillId="0" borderId="2" xfId="20" applyNumberFormat="1" applyFont="1" applyFill="1" applyBorder="1" applyAlignment="1" applyProtection="1">
      <alignment horizontal="center" vertical="center"/>
      <protection locked="0"/>
    </xf>
    <xf numFmtId="41" fontId="0" fillId="0" borderId="0" xfId="20" applyNumberFormat="1" applyFont="1" applyFill="1" applyAlignment="1" applyProtection="1" quotePrefix="1">
      <alignment horizontal="center" vertical="center"/>
      <protection locked="0"/>
    </xf>
    <xf numFmtId="0" fontId="0" fillId="0" borderId="5" xfId="20" applyFont="1" applyFill="1" applyBorder="1" applyAlignment="1">
      <alignment horizontal="centerContinuous" vertical="center"/>
      <protection/>
    </xf>
    <xf numFmtId="41" fontId="0" fillId="0" borderId="9" xfId="20" applyNumberFormat="1" applyFont="1" applyFill="1" applyBorder="1" applyAlignment="1" applyProtection="1">
      <alignment horizontal="center" vertical="center"/>
      <protection locked="0"/>
    </xf>
    <xf numFmtId="41" fontId="0" fillId="0" borderId="4" xfId="20" applyNumberFormat="1" applyFont="1" applyFill="1" applyBorder="1" applyAlignment="1" applyProtection="1">
      <alignment horizontal="center" vertical="center"/>
      <protection locked="0"/>
    </xf>
    <xf numFmtId="41" fontId="0" fillId="0" borderId="4" xfId="20" applyNumberFormat="1" applyFont="1" applyFill="1" applyBorder="1" applyAlignment="1">
      <alignment vertical="center"/>
      <protection/>
    </xf>
    <xf numFmtId="185" fontId="0" fillId="0" borderId="4" xfId="20" applyNumberFormat="1" applyFont="1" applyFill="1" applyBorder="1" applyAlignment="1" applyProtection="1">
      <alignment horizontal="center" vertical="center"/>
      <protection locked="0"/>
    </xf>
    <xf numFmtId="0" fontId="0" fillId="0" borderId="9" xfId="20" applyFont="1" applyFill="1" applyBorder="1" applyAlignment="1">
      <alignment horizontal="centerContinuous" vertical="center"/>
      <protection/>
    </xf>
    <xf numFmtId="178" fontId="0" fillId="0" borderId="0" xfId="20" applyNumberFormat="1" applyFont="1" applyFill="1" applyAlignment="1">
      <alignment vertical="center"/>
      <protection/>
    </xf>
    <xf numFmtId="0" fontId="0" fillId="0" borderId="7" xfId="20" applyFont="1" applyFill="1" applyBorder="1" applyAlignment="1">
      <alignment vertical="center"/>
      <protection/>
    </xf>
    <xf numFmtId="178" fontId="0" fillId="0" borderId="7" xfId="20" applyNumberFormat="1" applyFont="1" applyFill="1" applyBorder="1" applyAlignment="1">
      <alignment vertical="center"/>
      <protection/>
    </xf>
    <xf numFmtId="41" fontId="0" fillId="0" borderId="7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9" fillId="0" borderId="0" xfId="20" applyNumberFormat="1" applyFont="1" applyFill="1" applyAlignment="1" applyProtection="1">
      <alignment horizontal="center" vertical="center"/>
      <protection locked="0"/>
    </xf>
    <xf numFmtId="41" fontId="9" fillId="0" borderId="4" xfId="20" applyNumberFormat="1" applyFont="1" applyFill="1" applyBorder="1" applyAlignment="1" applyProtection="1">
      <alignment horizontal="center" vertical="center"/>
      <protection locked="0"/>
    </xf>
    <xf numFmtId="41" fontId="9" fillId="0" borderId="0" xfId="20" applyNumberFormat="1" applyFont="1" applyFill="1" applyAlignment="1" applyProtection="1" quotePrefix="1">
      <alignment horizontal="center" vertical="center"/>
      <protection locked="0"/>
    </xf>
    <xf numFmtId="41" fontId="9" fillId="0" borderId="5" xfId="20" applyNumberFormat="1" applyFont="1" applyFill="1" applyBorder="1" applyAlignment="1" applyProtection="1">
      <alignment horizontal="center" vertical="center"/>
      <protection locked="0"/>
    </xf>
    <xf numFmtId="185" fontId="9" fillId="0" borderId="0" xfId="20" applyNumberFormat="1" applyFont="1" applyFill="1" applyAlignment="1" applyProtection="1">
      <alignment horizontal="right" vertical="center"/>
      <protection locked="0"/>
    </xf>
    <xf numFmtId="41" fontId="4" fillId="0" borderId="0" xfId="20" applyNumberFormat="1" applyFont="1" applyFill="1" applyAlignment="1">
      <alignment horizontal="right" vertical="center"/>
      <protection/>
    </xf>
    <xf numFmtId="41" fontId="4" fillId="0" borderId="4" xfId="20" applyNumberFormat="1" applyFont="1" applyFill="1" applyBorder="1" applyAlignment="1">
      <alignment horizontal="right" vertical="center"/>
      <protection/>
    </xf>
    <xf numFmtId="185" fontId="9" fillId="0" borderId="4" xfId="20" applyNumberFormat="1" applyFont="1" applyFill="1" applyBorder="1" applyAlignment="1" applyProtection="1">
      <alignment horizontal="right" vertical="center"/>
      <protection locked="0"/>
    </xf>
    <xf numFmtId="41" fontId="9" fillId="0" borderId="9" xfId="20" applyNumberFormat="1" applyFont="1" applyFill="1" applyBorder="1" applyAlignment="1" applyProtection="1">
      <alignment horizontal="center" vertical="center"/>
      <protection locked="0"/>
    </xf>
    <xf numFmtId="41" fontId="9" fillId="0" borderId="2" xfId="20" applyNumberFormat="1" applyFont="1" applyFill="1" applyBorder="1" applyAlignment="1" applyProtection="1">
      <alignment horizontal="center" vertical="center"/>
      <protection locked="0"/>
    </xf>
    <xf numFmtId="41" fontId="9" fillId="0" borderId="3" xfId="20" applyNumberFormat="1" applyFont="1" applyFill="1" applyBorder="1" applyAlignment="1" applyProtection="1">
      <alignment horizontal="center" vertical="center"/>
      <protection locked="0"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6" xfId="20" applyFont="1" applyFill="1" applyBorder="1" applyAlignment="1">
      <alignment horizontal="center" vertical="center"/>
      <protection/>
    </xf>
    <xf numFmtId="0" fontId="0" fillId="0" borderId="10" xfId="20" applyFont="1" applyFill="1" applyBorder="1" applyAlignment="1">
      <alignment horizontal="center" vertical="center"/>
      <protection/>
    </xf>
    <xf numFmtId="0" fontId="0" fillId="0" borderId="6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47625</xdr:rowOff>
    </xdr:from>
    <xdr:to>
      <xdr:col>1</xdr:col>
      <xdr:colOff>209550</xdr:colOff>
      <xdr:row>39</xdr:row>
      <xdr:rowOff>171450</xdr:rowOff>
    </xdr:to>
    <xdr:sp>
      <xdr:nvSpPr>
        <xdr:cNvPr id="1" name="AutoShape 10"/>
        <xdr:cNvSpPr>
          <a:spLocks/>
        </xdr:cNvSpPr>
      </xdr:nvSpPr>
      <xdr:spPr>
        <a:xfrm>
          <a:off x="1076325" y="9363075"/>
          <a:ext cx="952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40</xdr:row>
      <xdr:rowOff>47625</xdr:rowOff>
    </xdr:from>
    <xdr:to>
      <xdr:col>1</xdr:col>
      <xdr:colOff>209550</xdr:colOff>
      <xdr:row>41</xdr:row>
      <xdr:rowOff>171450</xdr:rowOff>
    </xdr:to>
    <xdr:sp>
      <xdr:nvSpPr>
        <xdr:cNvPr id="2" name="AutoShape 11"/>
        <xdr:cNvSpPr>
          <a:spLocks/>
        </xdr:cNvSpPr>
      </xdr:nvSpPr>
      <xdr:spPr>
        <a:xfrm>
          <a:off x="1076325" y="9858375"/>
          <a:ext cx="952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43</xdr:row>
      <xdr:rowOff>47625</xdr:rowOff>
    </xdr:from>
    <xdr:to>
      <xdr:col>1</xdr:col>
      <xdr:colOff>209550</xdr:colOff>
      <xdr:row>44</xdr:row>
      <xdr:rowOff>171450</xdr:rowOff>
    </xdr:to>
    <xdr:sp>
      <xdr:nvSpPr>
        <xdr:cNvPr id="3" name="AutoShape 12"/>
        <xdr:cNvSpPr>
          <a:spLocks/>
        </xdr:cNvSpPr>
      </xdr:nvSpPr>
      <xdr:spPr>
        <a:xfrm>
          <a:off x="1076325" y="10601325"/>
          <a:ext cx="952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45</xdr:row>
      <xdr:rowOff>47625</xdr:rowOff>
    </xdr:from>
    <xdr:to>
      <xdr:col>1</xdr:col>
      <xdr:colOff>209550</xdr:colOff>
      <xdr:row>46</xdr:row>
      <xdr:rowOff>171450</xdr:rowOff>
    </xdr:to>
    <xdr:sp>
      <xdr:nvSpPr>
        <xdr:cNvPr id="4" name="AutoShape 13"/>
        <xdr:cNvSpPr>
          <a:spLocks/>
        </xdr:cNvSpPr>
      </xdr:nvSpPr>
      <xdr:spPr>
        <a:xfrm>
          <a:off x="1076325" y="11096625"/>
          <a:ext cx="952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47</xdr:row>
      <xdr:rowOff>114300</xdr:rowOff>
    </xdr:from>
    <xdr:to>
      <xdr:col>1</xdr:col>
      <xdr:colOff>228600</xdr:colOff>
      <xdr:row>49</xdr:row>
      <xdr:rowOff>180975</xdr:rowOff>
    </xdr:to>
    <xdr:sp>
      <xdr:nvSpPr>
        <xdr:cNvPr id="5" name="AutoShape 14"/>
        <xdr:cNvSpPr>
          <a:spLocks/>
        </xdr:cNvSpPr>
      </xdr:nvSpPr>
      <xdr:spPr>
        <a:xfrm>
          <a:off x="1095375" y="11658600"/>
          <a:ext cx="10477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790575</xdr:colOff>
      <xdr:row>38</xdr:row>
      <xdr:rowOff>47625</xdr:rowOff>
    </xdr:from>
    <xdr:to>
      <xdr:col>3</xdr:col>
      <xdr:colOff>114300</xdr:colOff>
      <xdr:row>49</xdr:row>
      <xdr:rowOff>200025</xdr:rowOff>
    </xdr:to>
    <xdr:sp>
      <xdr:nvSpPr>
        <xdr:cNvPr id="6" name="AutoShape 15"/>
        <xdr:cNvSpPr>
          <a:spLocks/>
        </xdr:cNvSpPr>
      </xdr:nvSpPr>
      <xdr:spPr>
        <a:xfrm>
          <a:off x="2647950" y="9363075"/>
          <a:ext cx="114300" cy="2876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819150</xdr:colOff>
      <xdr:row>38</xdr:row>
      <xdr:rowOff>47625</xdr:rowOff>
    </xdr:from>
    <xdr:to>
      <xdr:col>14</xdr:col>
      <xdr:colOff>133350</xdr:colOff>
      <xdr:row>49</xdr:row>
      <xdr:rowOff>200025</xdr:rowOff>
    </xdr:to>
    <xdr:sp>
      <xdr:nvSpPr>
        <xdr:cNvPr id="7" name="AutoShape 17"/>
        <xdr:cNvSpPr>
          <a:spLocks/>
        </xdr:cNvSpPr>
      </xdr:nvSpPr>
      <xdr:spPr>
        <a:xfrm>
          <a:off x="13839825" y="9363075"/>
          <a:ext cx="133350" cy="2876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152400</xdr:colOff>
      <xdr:row>38</xdr:row>
      <xdr:rowOff>38100</xdr:rowOff>
    </xdr:from>
    <xdr:to>
      <xdr:col>12</xdr:col>
      <xdr:colOff>333375</xdr:colOff>
      <xdr:row>49</xdr:row>
      <xdr:rowOff>190500</xdr:rowOff>
    </xdr:to>
    <xdr:sp>
      <xdr:nvSpPr>
        <xdr:cNvPr id="8" name="AutoShape 18"/>
        <xdr:cNvSpPr>
          <a:spLocks/>
        </xdr:cNvSpPr>
      </xdr:nvSpPr>
      <xdr:spPr>
        <a:xfrm>
          <a:off x="11811000" y="9353550"/>
          <a:ext cx="180975" cy="2876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9"/>
  <sheetViews>
    <sheetView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U27" sqref="U27"/>
    </sheetView>
  </sheetViews>
  <sheetFormatPr defaultColWidth="9.00390625" defaultRowHeight="12.75"/>
  <cols>
    <col min="1" max="1" width="12.75390625" style="1" customWidth="1"/>
    <col min="2" max="2" width="11.625" style="2" customWidth="1"/>
    <col min="3" max="3" width="10.375" style="2" customWidth="1"/>
    <col min="4" max="4" width="19.25390625" style="2" customWidth="1"/>
    <col min="5" max="5" width="10.125" style="3" customWidth="1"/>
    <col min="6" max="6" width="9.75390625" style="2" customWidth="1"/>
    <col min="7" max="7" width="16.125" style="2" customWidth="1"/>
    <col min="8" max="8" width="9.75390625" style="2" customWidth="1"/>
    <col min="9" max="9" width="15.875" style="2" customWidth="1"/>
    <col min="10" max="10" width="9.75390625" style="2" customWidth="1"/>
    <col min="11" max="11" width="17.00390625" style="2" customWidth="1"/>
    <col min="12" max="12" width="10.625" style="2" customWidth="1"/>
    <col min="13" max="13" width="17.875" style="2" customWidth="1"/>
    <col min="14" max="14" width="10.75390625" style="2" customWidth="1"/>
    <col min="15" max="15" width="19.00390625" style="2" customWidth="1"/>
    <col min="16" max="16" width="10.625" style="2" customWidth="1"/>
    <col min="17" max="17" width="12.625" style="2" customWidth="1"/>
    <col min="18" max="18" width="10.625" style="2" customWidth="1"/>
    <col min="19" max="19" width="12.125" style="2" customWidth="1"/>
    <col min="20" max="20" width="10.75390625" style="2" customWidth="1"/>
    <col min="21" max="21" width="13.75390625" style="2" customWidth="1"/>
    <col min="22" max="23" width="5.75390625" style="2" customWidth="1"/>
    <col min="24" max="16384" width="9.125" style="2" customWidth="1"/>
  </cols>
  <sheetData>
    <row r="1" ht="19.5" customHeight="1"/>
    <row r="2" spans="1:22" s="7" customFormat="1" ht="18" customHeight="1">
      <c r="A2" s="4" t="s">
        <v>67</v>
      </c>
      <c r="B2" s="4"/>
      <c r="C2" s="4"/>
      <c r="D2" s="5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" customHeight="1" thickBot="1">
      <c r="A3" s="8" t="s">
        <v>0</v>
      </c>
      <c r="B3" s="9"/>
      <c r="C3" s="9"/>
      <c r="D3" s="10"/>
      <c r="E3" s="11"/>
      <c r="F3" s="9"/>
      <c r="G3" s="9"/>
      <c r="H3" s="9"/>
      <c r="I3" s="9"/>
      <c r="J3" s="9"/>
      <c r="K3" s="9"/>
      <c r="L3" s="9"/>
      <c r="M3" s="9"/>
      <c r="N3" s="9"/>
      <c r="O3" s="12"/>
      <c r="P3" s="12"/>
      <c r="Q3" s="12"/>
      <c r="R3" s="12"/>
      <c r="S3" s="12"/>
      <c r="T3" s="12"/>
      <c r="U3" s="12"/>
      <c r="V3" s="9"/>
    </row>
    <row r="4" spans="1:22" ht="18" customHeight="1" thickTop="1">
      <c r="A4" s="13"/>
      <c r="B4" s="73"/>
      <c r="C4" s="37" t="s">
        <v>1</v>
      </c>
      <c r="D4" s="73"/>
      <c r="E4" s="74"/>
      <c r="F4" s="75" t="s">
        <v>2</v>
      </c>
      <c r="G4" s="75"/>
      <c r="H4" s="37" t="s">
        <v>3</v>
      </c>
      <c r="I4" s="76"/>
      <c r="J4" s="159" t="s">
        <v>4</v>
      </c>
      <c r="K4" s="160"/>
      <c r="L4" s="159" t="s">
        <v>64</v>
      </c>
      <c r="M4" s="160"/>
      <c r="N4" s="37" t="s">
        <v>5</v>
      </c>
      <c r="O4" s="75"/>
      <c r="P4" s="37" t="s">
        <v>6</v>
      </c>
      <c r="Q4" s="75"/>
      <c r="R4" s="37" t="s">
        <v>7</v>
      </c>
      <c r="S4" s="75"/>
      <c r="T4" s="37" t="s">
        <v>8</v>
      </c>
      <c r="U4" s="75"/>
      <c r="V4" s="14"/>
    </row>
    <row r="5" spans="1:22" ht="18" customHeight="1">
      <c r="A5" s="15" t="s">
        <v>9</v>
      </c>
      <c r="B5" s="72" t="s">
        <v>10</v>
      </c>
      <c r="C5" s="72" t="s">
        <v>10</v>
      </c>
      <c r="D5" s="72"/>
      <c r="E5" s="77" t="s">
        <v>11</v>
      </c>
      <c r="F5" s="30"/>
      <c r="G5" s="30"/>
      <c r="H5" s="30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6" t="s">
        <v>12</v>
      </c>
    </row>
    <row r="6" spans="1:22" ht="18" customHeight="1">
      <c r="A6" s="17" t="s">
        <v>13</v>
      </c>
      <c r="B6" s="78" t="s">
        <v>14</v>
      </c>
      <c r="C6" s="78" t="s">
        <v>15</v>
      </c>
      <c r="D6" s="78" t="s">
        <v>16</v>
      </c>
      <c r="E6" s="79" t="s">
        <v>17</v>
      </c>
      <c r="F6" s="80" t="s">
        <v>18</v>
      </c>
      <c r="G6" s="78" t="s">
        <v>16</v>
      </c>
      <c r="H6" s="80" t="s">
        <v>18</v>
      </c>
      <c r="I6" s="78" t="s">
        <v>16</v>
      </c>
      <c r="J6" s="80" t="s">
        <v>18</v>
      </c>
      <c r="K6" s="78" t="s">
        <v>16</v>
      </c>
      <c r="L6" s="78" t="s">
        <v>65</v>
      </c>
      <c r="M6" s="78" t="s">
        <v>66</v>
      </c>
      <c r="N6" s="80" t="s">
        <v>18</v>
      </c>
      <c r="O6" s="78" t="s">
        <v>16</v>
      </c>
      <c r="P6" s="80" t="s">
        <v>18</v>
      </c>
      <c r="Q6" s="78" t="s">
        <v>16</v>
      </c>
      <c r="R6" s="80" t="s">
        <v>18</v>
      </c>
      <c r="S6" s="78" t="s">
        <v>16</v>
      </c>
      <c r="T6" s="80" t="s">
        <v>18</v>
      </c>
      <c r="U6" s="78" t="s">
        <v>16</v>
      </c>
      <c r="V6" s="18" t="s">
        <v>19</v>
      </c>
    </row>
    <row r="7" spans="1:23" s="19" customFormat="1" ht="19.5" customHeight="1">
      <c r="A7" s="44" t="s">
        <v>68</v>
      </c>
      <c r="B7" s="45">
        <v>110710</v>
      </c>
      <c r="C7" s="45">
        <v>151689</v>
      </c>
      <c r="D7" s="45">
        <v>23558986</v>
      </c>
      <c r="E7" s="46">
        <v>10.33</v>
      </c>
      <c r="F7" s="45">
        <v>129304</v>
      </c>
      <c r="G7" s="45">
        <v>6663112</v>
      </c>
      <c r="H7" s="45">
        <v>101089</v>
      </c>
      <c r="I7" s="45">
        <v>1465925</v>
      </c>
      <c r="J7" s="45">
        <v>10672</v>
      </c>
      <c r="K7" s="45">
        <v>87746</v>
      </c>
      <c r="L7" s="47">
        <v>13340</v>
      </c>
      <c r="M7" s="47">
        <v>156976</v>
      </c>
      <c r="N7" s="45">
        <v>125117</v>
      </c>
      <c r="O7" s="45">
        <v>15153025</v>
      </c>
      <c r="P7" s="45">
        <v>16</v>
      </c>
      <c r="Q7" s="45">
        <v>2986</v>
      </c>
      <c r="R7" s="45">
        <v>92</v>
      </c>
      <c r="S7" s="45">
        <v>1221</v>
      </c>
      <c r="T7" s="45">
        <v>176</v>
      </c>
      <c r="U7" s="48">
        <v>27995</v>
      </c>
      <c r="V7" s="49">
        <v>12</v>
      </c>
      <c r="W7" s="20"/>
    </row>
    <row r="8" spans="1:22" s="20" customFormat="1" ht="19.5" customHeight="1">
      <c r="A8" s="44">
        <v>13</v>
      </c>
      <c r="B8" s="45">
        <v>115762</v>
      </c>
      <c r="C8" s="45">
        <v>159720</v>
      </c>
      <c r="D8" s="45">
        <v>24792296</v>
      </c>
      <c r="E8" s="50">
        <v>10.91</v>
      </c>
      <c r="F8" s="45">
        <v>136955</v>
      </c>
      <c r="G8" s="45">
        <v>7099875</v>
      </c>
      <c r="H8" s="45">
        <v>106960</v>
      </c>
      <c r="I8" s="45">
        <v>1595438</v>
      </c>
      <c r="J8" s="45">
        <v>11454</v>
      </c>
      <c r="K8" s="45">
        <v>94526</v>
      </c>
      <c r="L8" s="45">
        <v>15730</v>
      </c>
      <c r="M8" s="45">
        <v>261252</v>
      </c>
      <c r="N8" s="45">
        <v>131435</v>
      </c>
      <c r="O8" s="45">
        <v>15709973</v>
      </c>
      <c r="P8" s="45">
        <v>11</v>
      </c>
      <c r="Q8" s="45">
        <v>2345</v>
      </c>
      <c r="R8" s="45">
        <v>96</v>
      </c>
      <c r="S8" s="45">
        <v>1859</v>
      </c>
      <c r="T8" s="45">
        <v>161</v>
      </c>
      <c r="U8" s="48">
        <v>27208</v>
      </c>
      <c r="V8" s="49">
        <v>13</v>
      </c>
    </row>
    <row r="9" spans="1:22" s="20" customFormat="1" ht="19.5" customHeight="1">
      <c r="A9" s="44">
        <v>14</v>
      </c>
      <c r="B9" s="45">
        <v>122608</v>
      </c>
      <c r="C9" s="45">
        <v>169416</v>
      </c>
      <c r="D9" s="45">
        <v>25676314</v>
      </c>
      <c r="E9" s="50">
        <v>11.58</v>
      </c>
      <c r="F9" s="45">
        <v>146857</v>
      </c>
      <c r="G9" s="45">
        <v>7584003</v>
      </c>
      <c r="H9" s="45">
        <v>114150</v>
      </c>
      <c r="I9" s="45">
        <v>1749800</v>
      </c>
      <c r="J9" s="45">
        <v>12240</v>
      </c>
      <c r="K9" s="45">
        <v>101589</v>
      </c>
      <c r="L9" s="45">
        <v>18300</v>
      </c>
      <c r="M9" s="45">
        <v>325584</v>
      </c>
      <c r="N9" s="45">
        <v>142589</v>
      </c>
      <c r="O9" s="45">
        <v>15876251</v>
      </c>
      <c r="P9" s="45">
        <v>12</v>
      </c>
      <c r="Q9" s="45">
        <v>1898</v>
      </c>
      <c r="R9" s="45">
        <v>125</v>
      </c>
      <c r="S9" s="45">
        <v>2844</v>
      </c>
      <c r="T9" s="45">
        <v>208</v>
      </c>
      <c r="U9" s="48">
        <v>34345</v>
      </c>
      <c r="V9" s="49">
        <v>14</v>
      </c>
    </row>
    <row r="10" spans="1:23" s="20" customFormat="1" ht="19.5" customHeight="1">
      <c r="A10" s="44">
        <v>15</v>
      </c>
      <c r="B10" s="45">
        <v>128171</v>
      </c>
      <c r="C10" s="45">
        <v>176142</v>
      </c>
      <c r="D10" s="45">
        <v>26843071</v>
      </c>
      <c r="E10" s="50">
        <v>12.053333333333333</v>
      </c>
      <c r="F10" s="45">
        <v>153905</v>
      </c>
      <c r="G10" s="45">
        <v>7937338</v>
      </c>
      <c r="H10" s="45">
        <v>120829</v>
      </c>
      <c r="I10" s="45">
        <v>1897754</v>
      </c>
      <c r="J10" s="45">
        <v>12501</v>
      </c>
      <c r="K10" s="45">
        <v>100672</v>
      </c>
      <c r="L10" s="45">
        <v>20975</v>
      </c>
      <c r="M10" s="45">
        <v>415796</v>
      </c>
      <c r="N10" s="45">
        <v>149986</v>
      </c>
      <c r="O10" s="45">
        <v>16454891</v>
      </c>
      <c r="P10" s="45">
        <v>19</v>
      </c>
      <c r="Q10" s="45">
        <v>2731</v>
      </c>
      <c r="R10" s="45">
        <v>76</v>
      </c>
      <c r="S10" s="45">
        <v>2349</v>
      </c>
      <c r="T10" s="45">
        <v>182</v>
      </c>
      <c r="U10" s="48">
        <v>31540</v>
      </c>
      <c r="V10" s="49">
        <v>15</v>
      </c>
      <c r="W10" s="41"/>
    </row>
    <row r="11" spans="1:22" s="20" customFormat="1" ht="19.5" customHeight="1">
      <c r="A11" s="42"/>
      <c r="B11" s="26"/>
      <c r="C11" s="26"/>
      <c r="D11" s="26"/>
      <c r="E11" s="31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3"/>
      <c r="V11" s="43"/>
    </row>
    <row r="12" spans="1:23" s="20" customFormat="1" ht="19.5" customHeight="1">
      <c r="A12" s="21">
        <v>16</v>
      </c>
      <c r="B12" s="54">
        <f>SUM(B14:B25)</f>
        <v>133608</v>
      </c>
      <c r="C12" s="54">
        <f>SUM(C14:C25)</f>
        <v>183826</v>
      </c>
      <c r="D12" s="51">
        <f>SUM(D14:D26)</f>
        <v>27553561</v>
      </c>
      <c r="E12" s="71">
        <f>ROUND((SUM(E14:E25)*1/12),2)+0.01</f>
        <v>12.61</v>
      </c>
      <c r="F12" s="54">
        <f>SUM(F14:F25)</f>
        <v>161007</v>
      </c>
      <c r="G12" s="51">
        <f>SUM(G14:G26)</f>
        <v>7985553</v>
      </c>
      <c r="H12" s="54">
        <f>SUM(H14:H25)</f>
        <v>127482</v>
      </c>
      <c r="I12" s="54">
        <f>SUM(I14:I26)-1</f>
        <v>2054025</v>
      </c>
      <c r="J12" s="54">
        <f>SUM(J14:J25)</f>
        <v>12561</v>
      </c>
      <c r="K12" s="54">
        <f>SUM(K14:K26)</f>
        <v>103504</v>
      </c>
      <c r="L12" s="54">
        <f>SUM(L14:L25)</f>
        <v>24336</v>
      </c>
      <c r="M12" s="54">
        <f>SUM(M14:M26)</f>
        <v>464673</v>
      </c>
      <c r="N12" s="54">
        <f>SUM(N14:N25)</f>
        <v>154319</v>
      </c>
      <c r="O12" s="54">
        <f>SUM(O14:O26)</f>
        <v>16903361</v>
      </c>
      <c r="P12" s="54">
        <f>SUM(P14:P25)</f>
        <v>27</v>
      </c>
      <c r="Q12" s="54">
        <f>SUM(Q14:Q26)</f>
        <v>2291</v>
      </c>
      <c r="R12" s="54">
        <f>SUM(R14:R25)</f>
        <v>70</v>
      </c>
      <c r="S12" s="54">
        <f>SUM(S14:S26)</f>
        <v>2911</v>
      </c>
      <c r="T12" s="54">
        <f>SUM(T14:T25)</f>
        <v>208</v>
      </c>
      <c r="U12" s="55">
        <f>SUM(U14:U26)+1</f>
        <v>37243</v>
      </c>
      <c r="V12" s="22">
        <v>16</v>
      </c>
      <c r="W12" s="19"/>
    </row>
    <row r="13" spans="1:22" s="19" customFormat="1" ht="19.5" customHeight="1">
      <c r="A13" s="23"/>
      <c r="B13" s="54"/>
      <c r="C13" s="56"/>
      <c r="D13" s="54"/>
      <c r="E13" s="54"/>
      <c r="F13" s="54"/>
      <c r="G13" s="51"/>
      <c r="H13" s="54"/>
      <c r="I13" s="54"/>
      <c r="J13" s="54"/>
      <c r="K13" s="54"/>
      <c r="L13" s="54"/>
      <c r="M13" s="54"/>
      <c r="N13" s="51"/>
      <c r="O13" s="54"/>
      <c r="P13" s="54"/>
      <c r="Q13" s="54"/>
      <c r="R13" s="54"/>
      <c r="S13" s="54"/>
      <c r="T13" s="54"/>
      <c r="U13" s="55"/>
      <c r="V13" s="24"/>
    </row>
    <row r="14" spans="1:22" s="19" customFormat="1" ht="19.5" customHeight="1">
      <c r="A14" s="25" t="s">
        <v>69</v>
      </c>
      <c r="B14" s="57">
        <v>10904</v>
      </c>
      <c r="C14" s="57">
        <v>14967</v>
      </c>
      <c r="D14" s="58">
        <f>(G14+I14+K14+M14+O14+Q14+S14+U14)</f>
        <v>2394793</v>
      </c>
      <c r="E14" s="59">
        <v>12.3</v>
      </c>
      <c r="F14" s="57">
        <v>13061</v>
      </c>
      <c r="G14" s="60">
        <v>618668</v>
      </c>
      <c r="H14" s="57">
        <v>10367</v>
      </c>
      <c r="I14" s="57">
        <v>162936</v>
      </c>
      <c r="J14" s="57">
        <v>1022</v>
      </c>
      <c r="K14" s="57">
        <v>7420</v>
      </c>
      <c r="L14" s="57">
        <v>2002</v>
      </c>
      <c r="M14" s="57">
        <v>16486</v>
      </c>
      <c r="N14" s="57">
        <v>12694</v>
      </c>
      <c r="O14" s="57">
        <v>1586491</v>
      </c>
      <c r="P14" s="61">
        <v>0</v>
      </c>
      <c r="Q14" s="61">
        <v>0</v>
      </c>
      <c r="R14" s="57">
        <v>5</v>
      </c>
      <c r="S14" s="57">
        <v>184</v>
      </c>
      <c r="T14" s="57">
        <v>14</v>
      </c>
      <c r="U14" s="62">
        <v>2608</v>
      </c>
      <c r="V14" s="27">
        <v>4</v>
      </c>
    </row>
    <row r="15" spans="1:22" s="19" customFormat="1" ht="19.5" customHeight="1">
      <c r="A15" s="72">
        <v>5</v>
      </c>
      <c r="B15" s="57">
        <v>10929</v>
      </c>
      <c r="C15" s="57">
        <v>15017</v>
      </c>
      <c r="D15" s="58">
        <f>(G15+I15+K15+M15+O15+Q15+S15+U15)</f>
        <v>2277653</v>
      </c>
      <c r="E15" s="59">
        <v>12.34</v>
      </c>
      <c r="F15" s="57">
        <v>13090</v>
      </c>
      <c r="G15" s="60">
        <v>603268</v>
      </c>
      <c r="H15" s="57">
        <v>10344</v>
      </c>
      <c r="I15" s="57">
        <v>165186</v>
      </c>
      <c r="J15" s="57">
        <v>1016</v>
      </c>
      <c r="K15" s="57">
        <v>8260</v>
      </c>
      <c r="L15" s="57">
        <v>1967</v>
      </c>
      <c r="M15" s="57">
        <v>38722</v>
      </c>
      <c r="N15" s="57">
        <v>12649</v>
      </c>
      <c r="O15" s="57">
        <v>1459246</v>
      </c>
      <c r="P15" s="63">
        <v>0</v>
      </c>
      <c r="Q15" s="63">
        <v>0</v>
      </c>
      <c r="R15" s="57">
        <v>3</v>
      </c>
      <c r="S15" s="57">
        <v>81</v>
      </c>
      <c r="T15" s="57">
        <v>16</v>
      </c>
      <c r="U15" s="62">
        <v>2890</v>
      </c>
      <c r="V15" s="27">
        <v>5</v>
      </c>
    </row>
    <row r="16" spans="1:22" s="19" customFormat="1" ht="19.5" customHeight="1">
      <c r="A16" s="28">
        <v>6</v>
      </c>
      <c r="B16" s="57">
        <v>10974</v>
      </c>
      <c r="C16" s="57">
        <v>15129</v>
      </c>
      <c r="D16" s="58">
        <f>(G16+I16+K16+M16+O16+Q16+S16+U16)</f>
        <v>2174775</v>
      </c>
      <c r="E16" s="59">
        <v>12.43</v>
      </c>
      <c r="F16" s="57">
        <v>12951</v>
      </c>
      <c r="G16" s="60">
        <v>624271</v>
      </c>
      <c r="H16" s="57">
        <v>10217</v>
      </c>
      <c r="I16" s="57">
        <v>166738</v>
      </c>
      <c r="J16" s="57">
        <v>1022</v>
      </c>
      <c r="K16" s="57">
        <v>8746</v>
      </c>
      <c r="L16" s="57">
        <v>2007</v>
      </c>
      <c r="M16" s="57">
        <v>38286</v>
      </c>
      <c r="N16" s="57">
        <v>12495</v>
      </c>
      <c r="O16" s="57">
        <v>1332493</v>
      </c>
      <c r="P16" s="61">
        <v>0</v>
      </c>
      <c r="Q16" s="63">
        <f>0*(0+0)*1/1000</f>
        <v>0</v>
      </c>
      <c r="R16" s="57">
        <v>6</v>
      </c>
      <c r="S16" s="57">
        <v>81</v>
      </c>
      <c r="T16" s="57">
        <v>21</v>
      </c>
      <c r="U16" s="62">
        <v>4160</v>
      </c>
      <c r="V16" s="27">
        <v>6</v>
      </c>
    </row>
    <row r="17" spans="1:22" s="19" customFormat="1" ht="19.5" customHeight="1">
      <c r="A17" s="28">
        <v>7</v>
      </c>
      <c r="B17" s="57">
        <v>11019</v>
      </c>
      <c r="C17" s="57">
        <v>15181</v>
      </c>
      <c r="D17" s="58">
        <f>(G17+I17+K17+M17+O17+Q17+S17+U17)</f>
        <v>2193870</v>
      </c>
      <c r="E17" s="59">
        <v>12.48</v>
      </c>
      <c r="F17" s="57">
        <v>13365</v>
      </c>
      <c r="G17" s="60">
        <v>625759</v>
      </c>
      <c r="H17" s="57">
        <v>10569</v>
      </c>
      <c r="I17" s="57">
        <v>166802</v>
      </c>
      <c r="J17" s="57">
        <v>1030</v>
      </c>
      <c r="K17" s="57">
        <v>8848</v>
      </c>
      <c r="L17" s="57">
        <v>2018</v>
      </c>
      <c r="M17" s="57">
        <v>38899</v>
      </c>
      <c r="N17" s="57">
        <v>12897</v>
      </c>
      <c r="O17" s="57">
        <v>1350088</v>
      </c>
      <c r="P17" s="61">
        <v>2</v>
      </c>
      <c r="Q17" s="63">
        <v>244</v>
      </c>
      <c r="R17" s="57">
        <v>6</v>
      </c>
      <c r="S17" s="57">
        <v>18</v>
      </c>
      <c r="T17" s="57">
        <v>19</v>
      </c>
      <c r="U17" s="62">
        <v>3212</v>
      </c>
      <c r="V17" s="27">
        <v>7</v>
      </c>
    </row>
    <row r="18" spans="1:22" s="19" customFormat="1" ht="19.5" customHeight="1">
      <c r="A18" s="28">
        <v>8</v>
      </c>
      <c r="B18" s="57">
        <v>11060</v>
      </c>
      <c r="C18" s="57">
        <v>15225</v>
      </c>
      <c r="D18" s="58">
        <f>(G18+I18+K18+M18+O18+Q18+S18+U18)</f>
        <v>2257129</v>
      </c>
      <c r="E18" s="59">
        <v>12.51</v>
      </c>
      <c r="F18" s="57">
        <v>13282</v>
      </c>
      <c r="G18" s="60">
        <v>640096</v>
      </c>
      <c r="H18" s="57">
        <v>10495</v>
      </c>
      <c r="I18" s="57">
        <v>172994</v>
      </c>
      <c r="J18" s="57">
        <v>1026</v>
      </c>
      <c r="K18" s="57">
        <v>6245</v>
      </c>
      <c r="L18" s="57">
        <v>2012</v>
      </c>
      <c r="M18" s="57">
        <v>38152</v>
      </c>
      <c r="N18" s="57">
        <v>12773</v>
      </c>
      <c r="O18" s="57">
        <v>1395612</v>
      </c>
      <c r="P18" s="63">
        <v>1</v>
      </c>
      <c r="Q18" s="63">
        <v>247</v>
      </c>
      <c r="R18" s="57">
        <v>7</v>
      </c>
      <c r="S18" s="57">
        <v>353</v>
      </c>
      <c r="T18" s="57">
        <v>17</v>
      </c>
      <c r="U18" s="57">
        <v>3430</v>
      </c>
      <c r="V18" s="52">
        <v>8</v>
      </c>
    </row>
    <row r="19" spans="1:22" s="19" customFormat="1" ht="19.5" customHeight="1">
      <c r="A19" s="28">
        <v>9</v>
      </c>
      <c r="B19" s="57">
        <v>11114</v>
      </c>
      <c r="C19" s="57">
        <v>15312</v>
      </c>
      <c r="D19" s="58">
        <f aca="true" t="shared" si="0" ref="D19:D25">(G19+I19+K19+M19+O19+Q19+S19+U19)</f>
        <v>2295850</v>
      </c>
      <c r="E19" s="59">
        <v>12.58</v>
      </c>
      <c r="F19" s="57">
        <v>13509</v>
      </c>
      <c r="G19" s="60">
        <v>631174</v>
      </c>
      <c r="H19" s="57">
        <v>10718</v>
      </c>
      <c r="I19" s="57">
        <v>165546</v>
      </c>
      <c r="J19" s="57">
        <v>1061</v>
      </c>
      <c r="K19" s="57">
        <v>9689</v>
      </c>
      <c r="L19" s="57">
        <v>2018</v>
      </c>
      <c r="M19" s="57">
        <v>37826</v>
      </c>
      <c r="N19" s="57">
        <v>12932</v>
      </c>
      <c r="O19" s="57">
        <v>1449512</v>
      </c>
      <c r="P19" s="61">
        <v>2</v>
      </c>
      <c r="Q19" s="63">
        <v>0</v>
      </c>
      <c r="R19" s="57">
        <v>4</v>
      </c>
      <c r="S19" s="57">
        <v>45</v>
      </c>
      <c r="T19" s="57">
        <v>14</v>
      </c>
      <c r="U19" s="62">
        <v>2058</v>
      </c>
      <c r="V19" s="27">
        <v>9</v>
      </c>
    </row>
    <row r="20" spans="1:22" s="19" customFormat="1" ht="19.5" customHeight="1">
      <c r="A20" s="28">
        <v>10</v>
      </c>
      <c r="B20" s="57">
        <v>11176</v>
      </c>
      <c r="C20" s="57">
        <v>15408</v>
      </c>
      <c r="D20" s="58">
        <f t="shared" si="0"/>
        <v>2281858</v>
      </c>
      <c r="E20" s="59">
        <v>12.69</v>
      </c>
      <c r="F20" s="57">
        <v>13582</v>
      </c>
      <c r="G20" s="60">
        <v>640117</v>
      </c>
      <c r="H20" s="57">
        <v>10784</v>
      </c>
      <c r="I20" s="57">
        <v>177707</v>
      </c>
      <c r="J20" s="57">
        <v>1072</v>
      </c>
      <c r="K20" s="57">
        <v>8562</v>
      </c>
      <c r="L20" s="57">
        <v>2042</v>
      </c>
      <c r="M20" s="57">
        <v>37796</v>
      </c>
      <c r="N20" s="57">
        <v>12970</v>
      </c>
      <c r="O20" s="57">
        <v>1414554</v>
      </c>
      <c r="P20" s="63">
        <v>5</v>
      </c>
      <c r="Q20" s="63">
        <v>1110</v>
      </c>
      <c r="R20" s="57">
        <v>6</v>
      </c>
      <c r="S20" s="57">
        <v>16</v>
      </c>
      <c r="T20" s="57">
        <v>10</v>
      </c>
      <c r="U20" s="62">
        <v>1996</v>
      </c>
      <c r="V20" s="27">
        <v>10</v>
      </c>
    </row>
    <row r="21" spans="1:22" s="19" customFormat="1" ht="19.5" customHeight="1">
      <c r="A21" s="28">
        <v>11</v>
      </c>
      <c r="B21" s="57">
        <v>11240</v>
      </c>
      <c r="C21" s="57">
        <v>15495</v>
      </c>
      <c r="D21" s="58">
        <f t="shared" si="0"/>
        <v>2308341</v>
      </c>
      <c r="E21" s="59">
        <v>12.76</v>
      </c>
      <c r="F21" s="57">
        <v>13563</v>
      </c>
      <c r="G21" s="60">
        <v>708562</v>
      </c>
      <c r="H21" s="57">
        <v>10719</v>
      </c>
      <c r="I21" s="57">
        <v>176726</v>
      </c>
      <c r="J21" s="57">
        <v>1070</v>
      </c>
      <c r="K21" s="57">
        <v>8642</v>
      </c>
      <c r="L21" s="57">
        <v>2088</v>
      </c>
      <c r="M21" s="57">
        <v>38290</v>
      </c>
      <c r="N21" s="57">
        <v>12877</v>
      </c>
      <c r="O21" s="57">
        <v>1373355</v>
      </c>
      <c r="P21" s="61">
        <v>3</v>
      </c>
      <c r="Q21" s="63">
        <v>0</v>
      </c>
      <c r="R21" s="57">
        <v>4</v>
      </c>
      <c r="S21" s="57">
        <v>21</v>
      </c>
      <c r="T21" s="57">
        <v>15</v>
      </c>
      <c r="U21" s="62">
        <v>2745</v>
      </c>
      <c r="V21" s="27">
        <v>11</v>
      </c>
    </row>
    <row r="22" spans="1:22" s="19" customFormat="1" ht="19.5" customHeight="1">
      <c r="A22" s="28">
        <v>12</v>
      </c>
      <c r="B22" s="57">
        <v>11280</v>
      </c>
      <c r="C22" s="57">
        <v>15535</v>
      </c>
      <c r="D22" s="58">
        <f t="shared" si="0"/>
        <v>2512746</v>
      </c>
      <c r="E22" s="59">
        <v>12.79</v>
      </c>
      <c r="F22" s="57">
        <v>13695</v>
      </c>
      <c r="G22" s="60">
        <v>840989</v>
      </c>
      <c r="H22" s="57">
        <v>10871</v>
      </c>
      <c r="I22" s="57">
        <v>174861</v>
      </c>
      <c r="J22" s="57">
        <v>1075</v>
      </c>
      <c r="K22" s="57">
        <v>8534</v>
      </c>
      <c r="L22" s="57">
        <v>2078</v>
      </c>
      <c r="M22" s="57">
        <v>38594</v>
      </c>
      <c r="N22" s="57">
        <v>13070</v>
      </c>
      <c r="O22" s="57">
        <v>1446465</v>
      </c>
      <c r="P22" s="61">
        <v>4</v>
      </c>
      <c r="Q22" s="63">
        <v>116</v>
      </c>
      <c r="R22" s="57">
        <v>7</v>
      </c>
      <c r="S22" s="57">
        <v>221</v>
      </c>
      <c r="T22" s="57">
        <v>16</v>
      </c>
      <c r="U22" s="62">
        <v>2966</v>
      </c>
      <c r="V22" s="27">
        <v>12</v>
      </c>
    </row>
    <row r="23" spans="1:22" s="19" customFormat="1" ht="19.5" customHeight="1">
      <c r="A23" s="25" t="s">
        <v>70</v>
      </c>
      <c r="B23" s="57">
        <v>11270</v>
      </c>
      <c r="C23" s="57">
        <v>15478</v>
      </c>
      <c r="D23" s="58">
        <f>(G23+I23+K23+M23+O23+Q23+S23+U23)</f>
        <v>2339922</v>
      </c>
      <c r="E23" s="59">
        <v>12.74</v>
      </c>
      <c r="F23" s="57">
        <v>13683</v>
      </c>
      <c r="G23" s="60">
        <v>688654</v>
      </c>
      <c r="H23" s="57">
        <v>10836</v>
      </c>
      <c r="I23" s="57">
        <v>175387</v>
      </c>
      <c r="J23" s="57">
        <v>1086</v>
      </c>
      <c r="K23" s="57">
        <v>8857</v>
      </c>
      <c r="L23" s="57">
        <v>2053</v>
      </c>
      <c r="M23" s="57">
        <v>38018</v>
      </c>
      <c r="N23" s="57">
        <v>12773</v>
      </c>
      <c r="O23" s="57">
        <v>1424553</v>
      </c>
      <c r="P23" s="61">
        <v>4</v>
      </c>
      <c r="Q23" s="63">
        <v>263</v>
      </c>
      <c r="R23" s="57">
        <v>5</v>
      </c>
      <c r="S23" s="57">
        <v>550</v>
      </c>
      <c r="T23" s="57">
        <v>21</v>
      </c>
      <c r="U23" s="62">
        <v>3640</v>
      </c>
      <c r="V23" s="27">
        <v>1</v>
      </c>
    </row>
    <row r="24" spans="1:22" s="19" customFormat="1" ht="19.5" customHeight="1">
      <c r="A24" s="29">
        <v>2</v>
      </c>
      <c r="B24" s="57">
        <v>11302</v>
      </c>
      <c r="C24" s="57">
        <v>15513</v>
      </c>
      <c r="D24" s="58">
        <f t="shared" si="0"/>
        <v>2359829</v>
      </c>
      <c r="E24" s="59">
        <v>12.77</v>
      </c>
      <c r="F24" s="57">
        <v>13556</v>
      </c>
      <c r="G24" s="60">
        <v>671632</v>
      </c>
      <c r="H24" s="57">
        <v>10770</v>
      </c>
      <c r="I24" s="57">
        <v>173331</v>
      </c>
      <c r="J24" s="57">
        <v>1068</v>
      </c>
      <c r="K24" s="57">
        <v>10452</v>
      </c>
      <c r="L24" s="57">
        <v>2021</v>
      </c>
      <c r="M24" s="57">
        <v>39658</v>
      </c>
      <c r="N24" s="57">
        <v>13045</v>
      </c>
      <c r="O24" s="57">
        <v>1459424</v>
      </c>
      <c r="P24" s="63">
        <v>4</v>
      </c>
      <c r="Q24" s="63">
        <v>0</v>
      </c>
      <c r="R24" s="57">
        <v>10</v>
      </c>
      <c r="S24" s="57">
        <v>1013</v>
      </c>
      <c r="T24" s="57">
        <v>23</v>
      </c>
      <c r="U24" s="62">
        <v>4319</v>
      </c>
      <c r="V24" s="27">
        <v>2</v>
      </c>
    </row>
    <row r="25" spans="1:22" s="19" customFormat="1" ht="19.5" customHeight="1">
      <c r="A25" s="29">
        <v>3</v>
      </c>
      <c r="B25" s="57">
        <v>11340</v>
      </c>
      <c r="C25" s="57">
        <v>15566</v>
      </c>
      <c r="D25" s="58">
        <f t="shared" si="0"/>
        <v>2156795</v>
      </c>
      <c r="E25" s="59">
        <v>12.82</v>
      </c>
      <c r="F25" s="57">
        <v>13670</v>
      </c>
      <c r="G25" s="60">
        <v>692363</v>
      </c>
      <c r="H25" s="57">
        <v>10792</v>
      </c>
      <c r="I25" s="57">
        <v>175812</v>
      </c>
      <c r="J25" s="57">
        <v>1013</v>
      </c>
      <c r="K25" s="57">
        <v>9249</v>
      </c>
      <c r="L25" s="57">
        <v>2030</v>
      </c>
      <c r="M25" s="57">
        <v>63946</v>
      </c>
      <c r="N25" s="57">
        <v>13144</v>
      </c>
      <c r="O25" s="57">
        <v>1211568</v>
      </c>
      <c r="P25" s="63">
        <v>2</v>
      </c>
      <c r="Q25" s="63">
        <v>311</v>
      </c>
      <c r="R25" s="57">
        <v>7</v>
      </c>
      <c r="S25" s="57">
        <v>328</v>
      </c>
      <c r="T25" s="57">
        <v>22</v>
      </c>
      <c r="U25" s="62">
        <v>3218</v>
      </c>
      <c r="V25" s="27">
        <v>3</v>
      </c>
    </row>
    <row r="26" spans="1:21" s="19" customFormat="1" ht="19.5" customHeight="1">
      <c r="A26" s="30"/>
      <c r="B26" s="26"/>
      <c r="C26" s="26"/>
      <c r="D26" s="58"/>
      <c r="E26" s="31"/>
      <c r="F26" s="26"/>
      <c r="G26" s="58"/>
      <c r="H26" s="26"/>
      <c r="I26" s="58"/>
      <c r="J26" s="26"/>
      <c r="K26" s="58"/>
      <c r="L26" s="26"/>
      <c r="M26" s="58"/>
      <c r="N26" s="26"/>
      <c r="O26" s="58"/>
      <c r="P26" s="32"/>
      <c r="Q26" s="58"/>
      <c r="R26" s="26"/>
      <c r="S26" s="26"/>
      <c r="T26" s="26"/>
      <c r="U26" s="67"/>
    </row>
    <row r="27" spans="1:22" s="19" customFormat="1" ht="19.5" customHeight="1">
      <c r="A27" s="28" t="s">
        <v>20</v>
      </c>
      <c r="B27" s="57">
        <v>49594</v>
      </c>
      <c r="C27" s="57">
        <v>73243</v>
      </c>
      <c r="D27" s="58">
        <f>(G27+I27+K27+M27+O27+Q27+S27+U27)</f>
        <v>10511340</v>
      </c>
      <c r="E27" s="59">
        <v>13.52</v>
      </c>
      <c r="F27" s="57">
        <v>67620</v>
      </c>
      <c r="G27" s="57">
        <v>3359935</v>
      </c>
      <c r="H27" s="57">
        <v>58982</v>
      </c>
      <c r="I27" s="57">
        <v>1026528</v>
      </c>
      <c r="J27" s="57">
        <v>6699</v>
      </c>
      <c r="K27" s="57">
        <v>55282</v>
      </c>
      <c r="L27" s="57">
        <v>6773</v>
      </c>
      <c r="M27" s="57">
        <v>125051</v>
      </c>
      <c r="N27" s="57">
        <v>58927</v>
      </c>
      <c r="O27" s="57">
        <v>5935340</v>
      </c>
      <c r="P27" s="63">
        <v>5</v>
      </c>
      <c r="Q27" s="63">
        <v>977</v>
      </c>
      <c r="R27" s="57">
        <v>50</v>
      </c>
      <c r="S27" s="57">
        <v>530</v>
      </c>
      <c r="T27" s="57">
        <v>48</v>
      </c>
      <c r="U27" s="62">
        <v>7697</v>
      </c>
      <c r="V27" s="27" t="s">
        <v>21</v>
      </c>
    </row>
    <row r="28" spans="1:22" s="19" customFormat="1" ht="19.5" customHeight="1">
      <c r="A28" s="28" t="s">
        <v>22</v>
      </c>
      <c r="B28" s="57">
        <v>28650</v>
      </c>
      <c r="C28" s="57">
        <v>35628</v>
      </c>
      <c r="D28" s="58">
        <f>G28+I28+K28+M28+O28+Q28+S28+U28</f>
        <v>6131628</v>
      </c>
      <c r="E28" s="59">
        <v>23.43</v>
      </c>
      <c r="F28" s="57">
        <v>30080</v>
      </c>
      <c r="G28" s="57">
        <v>1791696</v>
      </c>
      <c r="H28" s="57">
        <v>27406</v>
      </c>
      <c r="I28" s="57">
        <v>474593</v>
      </c>
      <c r="J28" s="57">
        <v>1394</v>
      </c>
      <c r="K28" s="57">
        <v>11882</v>
      </c>
      <c r="L28" s="57">
        <v>5184</v>
      </c>
      <c r="M28" s="57">
        <v>103218</v>
      </c>
      <c r="N28" s="57">
        <v>31054</v>
      </c>
      <c r="O28" s="57">
        <v>3736234</v>
      </c>
      <c r="P28" s="61">
        <v>1</v>
      </c>
      <c r="Q28" s="57">
        <v>46</v>
      </c>
      <c r="R28" s="57">
        <v>0</v>
      </c>
      <c r="S28" s="57">
        <v>0</v>
      </c>
      <c r="T28" s="57">
        <v>87</v>
      </c>
      <c r="U28" s="62">
        <v>13959</v>
      </c>
      <c r="V28" s="27" t="s">
        <v>23</v>
      </c>
    </row>
    <row r="29" spans="1:22" s="19" customFormat="1" ht="19.5" customHeight="1">
      <c r="A29" s="28" t="s">
        <v>24</v>
      </c>
      <c r="B29" s="57">
        <v>9006</v>
      </c>
      <c r="C29" s="57">
        <v>11943</v>
      </c>
      <c r="D29" s="58">
        <f>G29+I29+K29+M29+O29+Q29+S29+U29</f>
        <v>1834925</v>
      </c>
      <c r="E29" s="59">
        <v>13.31</v>
      </c>
      <c r="F29" s="57">
        <v>10432</v>
      </c>
      <c r="G29" s="57">
        <v>508972</v>
      </c>
      <c r="H29" s="57">
        <v>8496</v>
      </c>
      <c r="I29" s="57">
        <v>126463</v>
      </c>
      <c r="J29" s="57">
        <v>749</v>
      </c>
      <c r="K29" s="57">
        <v>6088</v>
      </c>
      <c r="L29" s="57">
        <v>1412</v>
      </c>
      <c r="M29" s="57">
        <v>23705</v>
      </c>
      <c r="N29" s="57">
        <v>10527</v>
      </c>
      <c r="O29" s="57">
        <v>1164640</v>
      </c>
      <c r="P29" s="61">
        <v>1</v>
      </c>
      <c r="Q29" s="61">
        <v>0</v>
      </c>
      <c r="R29" s="57">
        <v>0</v>
      </c>
      <c r="S29" s="57">
        <v>62</v>
      </c>
      <c r="T29" s="57">
        <v>23</v>
      </c>
      <c r="U29" s="62">
        <v>4995</v>
      </c>
      <c r="V29" s="27" t="s">
        <v>25</v>
      </c>
    </row>
    <row r="30" spans="1:22" s="19" customFormat="1" ht="19.5" customHeight="1">
      <c r="A30" s="28" t="s">
        <v>26</v>
      </c>
      <c r="B30" s="57">
        <v>4772</v>
      </c>
      <c r="C30" s="64">
        <v>6464</v>
      </c>
      <c r="D30" s="58">
        <f aca="true" t="shared" si="1" ref="D30:D35">G30+I30+K30+M30+O30+Q30+S30+U30</f>
        <v>913940</v>
      </c>
      <c r="E30" s="65">
        <v>8.61</v>
      </c>
      <c r="F30" s="57">
        <v>5470</v>
      </c>
      <c r="G30" s="57">
        <v>218903</v>
      </c>
      <c r="H30" s="57">
        <v>4577</v>
      </c>
      <c r="I30" s="57">
        <v>73365</v>
      </c>
      <c r="J30" s="57">
        <v>408</v>
      </c>
      <c r="K30" s="57">
        <v>2752</v>
      </c>
      <c r="L30" s="57">
        <v>933</v>
      </c>
      <c r="M30" s="57">
        <v>14536</v>
      </c>
      <c r="N30" s="57">
        <v>5778</v>
      </c>
      <c r="O30" s="57">
        <v>601958</v>
      </c>
      <c r="P30" s="61">
        <v>0</v>
      </c>
      <c r="Q30" s="57">
        <v>0</v>
      </c>
      <c r="R30" s="57">
        <v>3</v>
      </c>
      <c r="S30" s="57">
        <v>585</v>
      </c>
      <c r="T30" s="57">
        <v>11</v>
      </c>
      <c r="U30" s="62">
        <v>1841</v>
      </c>
      <c r="V30" s="27" t="s">
        <v>27</v>
      </c>
    </row>
    <row r="31" spans="1:22" s="19" customFormat="1" ht="19.5" customHeight="1">
      <c r="A31" s="28" t="s">
        <v>28</v>
      </c>
      <c r="B31" s="57">
        <v>4986</v>
      </c>
      <c r="C31" s="60">
        <v>6883</v>
      </c>
      <c r="D31" s="58">
        <f t="shared" si="1"/>
        <v>931613</v>
      </c>
      <c r="E31" s="65">
        <v>10.31</v>
      </c>
      <c r="F31" s="57">
        <v>6172</v>
      </c>
      <c r="G31" s="57">
        <v>274914</v>
      </c>
      <c r="H31" s="57">
        <v>4976</v>
      </c>
      <c r="I31" s="57">
        <v>72110</v>
      </c>
      <c r="J31" s="57">
        <v>467</v>
      </c>
      <c r="K31" s="57">
        <v>3812</v>
      </c>
      <c r="L31" s="57">
        <v>806</v>
      </c>
      <c r="M31" s="57">
        <v>21741</v>
      </c>
      <c r="N31" s="57">
        <v>5425</v>
      </c>
      <c r="O31" s="57">
        <v>558568</v>
      </c>
      <c r="P31" s="61">
        <v>0</v>
      </c>
      <c r="Q31" s="57">
        <v>114</v>
      </c>
      <c r="R31" s="57">
        <v>1</v>
      </c>
      <c r="S31" s="57">
        <v>8</v>
      </c>
      <c r="T31" s="63">
        <v>3</v>
      </c>
      <c r="U31" s="66">
        <v>346</v>
      </c>
      <c r="V31" s="27" t="s">
        <v>29</v>
      </c>
    </row>
    <row r="32" spans="1:22" s="19" customFormat="1" ht="19.5" customHeight="1">
      <c r="A32" s="28" t="s">
        <v>30</v>
      </c>
      <c r="B32" s="57">
        <v>3741</v>
      </c>
      <c r="C32" s="57">
        <v>5166</v>
      </c>
      <c r="D32" s="58">
        <f>G32+I32+K32+M32+O32+Q32+S32+U32</f>
        <v>663003</v>
      </c>
      <c r="E32" s="65">
        <v>11.13</v>
      </c>
      <c r="F32" s="57">
        <v>4402</v>
      </c>
      <c r="G32" s="57">
        <v>188214</v>
      </c>
      <c r="H32" s="57">
        <v>2813</v>
      </c>
      <c r="I32" s="57">
        <v>44402</v>
      </c>
      <c r="J32" s="57">
        <v>377</v>
      </c>
      <c r="K32" s="57">
        <v>3398</v>
      </c>
      <c r="L32" s="57">
        <v>687</v>
      </c>
      <c r="M32" s="57">
        <v>19055</v>
      </c>
      <c r="N32" s="57">
        <v>4074</v>
      </c>
      <c r="O32" s="57">
        <v>407454</v>
      </c>
      <c r="P32" s="61">
        <v>4</v>
      </c>
      <c r="Q32" s="63">
        <v>0</v>
      </c>
      <c r="R32" s="57">
        <v>0</v>
      </c>
      <c r="S32" s="61">
        <v>0</v>
      </c>
      <c r="T32" s="61">
        <v>2</v>
      </c>
      <c r="U32" s="62">
        <v>480</v>
      </c>
      <c r="V32" s="27" t="s">
        <v>31</v>
      </c>
    </row>
    <row r="33" spans="1:22" s="19" customFormat="1" ht="19.5" customHeight="1">
      <c r="A33" s="28" t="s">
        <v>32</v>
      </c>
      <c r="B33" s="57">
        <v>2415</v>
      </c>
      <c r="C33" s="57">
        <v>3393</v>
      </c>
      <c r="D33" s="58">
        <f>G33+I33+K33+M33+O33+Q33+S33+U33</f>
        <v>455418</v>
      </c>
      <c r="E33" s="65">
        <v>12.91</v>
      </c>
      <c r="F33" s="57">
        <v>3316</v>
      </c>
      <c r="G33" s="57">
        <v>135489</v>
      </c>
      <c r="H33" s="57">
        <v>2180</v>
      </c>
      <c r="I33" s="57">
        <v>28877</v>
      </c>
      <c r="J33" s="57">
        <v>267</v>
      </c>
      <c r="K33" s="57">
        <v>1998</v>
      </c>
      <c r="L33" s="57">
        <v>350</v>
      </c>
      <c r="M33" s="57">
        <v>4198</v>
      </c>
      <c r="N33" s="57">
        <v>3387</v>
      </c>
      <c r="O33" s="57">
        <v>284255</v>
      </c>
      <c r="P33" s="63">
        <v>0</v>
      </c>
      <c r="Q33" s="63">
        <v>0</v>
      </c>
      <c r="R33" s="61">
        <v>1</v>
      </c>
      <c r="S33" s="63">
        <v>297</v>
      </c>
      <c r="T33" s="57">
        <v>2</v>
      </c>
      <c r="U33" s="62">
        <v>304</v>
      </c>
      <c r="V33" s="27" t="s">
        <v>33</v>
      </c>
    </row>
    <row r="34" spans="1:22" s="19" customFormat="1" ht="19.5" customHeight="1">
      <c r="A34" s="28" t="s">
        <v>34</v>
      </c>
      <c r="B34" s="57">
        <v>1451</v>
      </c>
      <c r="C34" s="57">
        <v>1782</v>
      </c>
      <c r="D34" s="58">
        <f>G34+I34+K34+M34+O34+Q34+S34+U34</f>
        <v>287674</v>
      </c>
      <c r="E34" s="65">
        <v>9.01</v>
      </c>
      <c r="F34" s="57">
        <v>1466</v>
      </c>
      <c r="G34" s="57">
        <v>66982</v>
      </c>
      <c r="H34" s="57">
        <v>808</v>
      </c>
      <c r="I34" s="57">
        <v>10568</v>
      </c>
      <c r="J34" s="57">
        <v>0</v>
      </c>
      <c r="K34" s="57">
        <v>0</v>
      </c>
      <c r="L34" s="57">
        <v>285</v>
      </c>
      <c r="M34" s="57">
        <v>9789</v>
      </c>
      <c r="N34" s="57">
        <v>1564</v>
      </c>
      <c r="O34" s="57">
        <v>200335</v>
      </c>
      <c r="P34" s="61">
        <v>0</v>
      </c>
      <c r="Q34" s="63">
        <v>0</v>
      </c>
      <c r="R34" s="61">
        <v>0</v>
      </c>
      <c r="S34" s="63">
        <v>0</v>
      </c>
      <c r="T34" s="57">
        <v>0</v>
      </c>
      <c r="U34" s="62">
        <v>0</v>
      </c>
      <c r="V34" s="27" t="s">
        <v>35</v>
      </c>
    </row>
    <row r="35" spans="1:22" s="19" customFormat="1" ht="19.5" customHeight="1">
      <c r="A35" s="34" t="s">
        <v>36</v>
      </c>
      <c r="B35" s="57">
        <v>905</v>
      </c>
      <c r="C35" s="57">
        <v>1145</v>
      </c>
      <c r="D35" s="58">
        <f t="shared" si="1"/>
        <v>209455</v>
      </c>
      <c r="E35" s="65">
        <v>5.512</v>
      </c>
      <c r="F35" s="57">
        <v>928</v>
      </c>
      <c r="G35" s="57">
        <v>42444</v>
      </c>
      <c r="H35" s="57">
        <v>586</v>
      </c>
      <c r="I35" s="57">
        <v>5547</v>
      </c>
      <c r="J35" s="63">
        <v>25</v>
      </c>
      <c r="K35" s="63">
        <v>187</v>
      </c>
      <c r="L35" s="63">
        <v>198</v>
      </c>
      <c r="M35" s="63">
        <v>1896</v>
      </c>
      <c r="N35" s="57">
        <v>998</v>
      </c>
      <c r="O35" s="57">
        <v>159120</v>
      </c>
      <c r="P35" s="61">
        <v>0</v>
      </c>
      <c r="Q35" s="63">
        <v>0</v>
      </c>
      <c r="R35" s="61">
        <v>0</v>
      </c>
      <c r="S35" s="63">
        <v>0</v>
      </c>
      <c r="T35" s="63">
        <v>0</v>
      </c>
      <c r="U35" s="66">
        <v>261</v>
      </c>
      <c r="V35" s="27" t="s">
        <v>37</v>
      </c>
    </row>
    <row r="36" spans="1:22" s="19" customFormat="1" ht="19.5" customHeight="1">
      <c r="A36" s="28" t="s">
        <v>38</v>
      </c>
      <c r="B36" s="57">
        <v>1259</v>
      </c>
      <c r="C36" s="57">
        <v>1543</v>
      </c>
      <c r="D36" s="58">
        <f>G36+I36+K36+M36+O36+Q36+S36+U36</f>
        <v>294680</v>
      </c>
      <c r="E36" s="65">
        <v>5.59</v>
      </c>
      <c r="F36" s="57">
        <v>1145</v>
      </c>
      <c r="G36" s="57">
        <v>54943</v>
      </c>
      <c r="H36" s="57">
        <v>531</v>
      </c>
      <c r="I36" s="57">
        <v>9666</v>
      </c>
      <c r="J36" s="57">
        <v>60</v>
      </c>
      <c r="K36" s="57">
        <v>720</v>
      </c>
      <c r="L36" s="57">
        <v>418</v>
      </c>
      <c r="M36" s="57">
        <v>5416</v>
      </c>
      <c r="N36" s="57">
        <v>1458</v>
      </c>
      <c r="O36" s="57">
        <v>222928</v>
      </c>
      <c r="P36" s="61">
        <v>0</v>
      </c>
      <c r="Q36" s="63">
        <v>311</v>
      </c>
      <c r="R36" s="61">
        <v>0</v>
      </c>
      <c r="S36" s="63">
        <v>0</v>
      </c>
      <c r="T36" s="57">
        <v>1</v>
      </c>
      <c r="U36" s="62">
        <v>696</v>
      </c>
      <c r="V36" s="27" t="s">
        <v>39</v>
      </c>
    </row>
    <row r="37" spans="1:22" s="19" customFormat="1" ht="19.5" customHeight="1">
      <c r="A37" s="28" t="s">
        <v>40</v>
      </c>
      <c r="B37" s="57">
        <v>4889</v>
      </c>
      <c r="C37" s="57">
        <v>6434</v>
      </c>
      <c r="D37" s="58">
        <f>G37+I37+K37+M37+O37+Q37+S37+U37</f>
        <v>976714</v>
      </c>
      <c r="E37" s="65">
        <v>10.56</v>
      </c>
      <c r="F37" s="57">
        <v>5313</v>
      </c>
      <c r="G37" s="57">
        <v>244233</v>
      </c>
      <c r="H37" s="57">
        <v>3544</v>
      </c>
      <c r="I37" s="57">
        <v>38542</v>
      </c>
      <c r="J37" s="57">
        <v>295</v>
      </c>
      <c r="K37" s="57">
        <v>2315</v>
      </c>
      <c r="L37" s="57">
        <v>1041</v>
      </c>
      <c r="M37" s="57">
        <v>17826</v>
      </c>
      <c r="N37" s="57">
        <v>5132</v>
      </c>
      <c r="O37" s="57">
        <v>670973</v>
      </c>
      <c r="P37" s="61">
        <v>4</v>
      </c>
      <c r="Q37" s="63">
        <v>843</v>
      </c>
      <c r="R37" s="61">
        <v>2</v>
      </c>
      <c r="S37" s="63">
        <v>172</v>
      </c>
      <c r="T37" s="57">
        <v>12</v>
      </c>
      <c r="U37" s="62">
        <v>1810</v>
      </c>
      <c r="V37" s="27" t="s">
        <v>41</v>
      </c>
    </row>
    <row r="38" spans="1:22" s="19" customFormat="1" ht="19.5" customHeight="1">
      <c r="A38" s="28" t="s">
        <v>71</v>
      </c>
      <c r="B38" s="57">
        <v>343</v>
      </c>
      <c r="C38" s="57">
        <v>458</v>
      </c>
      <c r="D38" s="58">
        <f>G38+I38+K38+M38+O38+Q38+S38+U38</f>
        <v>631</v>
      </c>
      <c r="E38" s="65">
        <v>10.65</v>
      </c>
      <c r="F38" s="57">
        <v>390</v>
      </c>
      <c r="G38" s="57">
        <v>555</v>
      </c>
      <c r="H38" s="57">
        <v>221</v>
      </c>
      <c r="I38" s="57">
        <v>71</v>
      </c>
      <c r="J38" s="57">
        <v>19</v>
      </c>
      <c r="K38" s="57">
        <v>5</v>
      </c>
      <c r="L38" s="57">
        <v>108</v>
      </c>
      <c r="M38" s="61">
        <v>0</v>
      </c>
      <c r="N38" s="57">
        <v>399</v>
      </c>
      <c r="O38" s="61">
        <v>0</v>
      </c>
      <c r="P38" s="61">
        <v>1</v>
      </c>
      <c r="Q38" s="61">
        <v>0</v>
      </c>
      <c r="R38" s="61">
        <v>0</v>
      </c>
      <c r="S38" s="61">
        <v>0</v>
      </c>
      <c r="T38" s="57">
        <v>0</v>
      </c>
      <c r="U38" s="70">
        <v>0</v>
      </c>
      <c r="V38" s="27" t="s">
        <v>75</v>
      </c>
    </row>
    <row r="39" spans="1:22" s="19" customFormat="1" ht="19.5" customHeight="1">
      <c r="A39" s="28" t="s">
        <v>42</v>
      </c>
      <c r="B39" s="151">
        <v>4660</v>
      </c>
      <c r="C39" s="148">
        <v>6297</v>
      </c>
      <c r="D39" s="153">
        <f>ROUND(4342539837,-3)/1000</f>
        <v>4342540</v>
      </c>
      <c r="E39" s="152">
        <v>7.23</v>
      </c>
      <c r="F39" s="148">
        <v>5288</v>
      </c>
      <c r="G39" s="148">
        <v>239947</v>
      </c>
      <c r="H39" s="148">
        <v>2489</v>
      </c>
      <c r="I39" s="148">
        <v>30338</v>
      </c>
      <c r="J39" s="148">
        <v>412</v>
      </c>
      <c r="K39" s="148">
        <v>3278</v>
      </c>
      <c r="L39" s="148">
        <v>1274</v>
      </c>
      <c r="M39" s="148">
        <v>118242</v>
      </c>
      <c r="N39" s="148">
        <v>5402</v>
      </c>
      <c r="O39" s="148">
        <v>2961556</v>
      </c>
      <c r="P39" s="148">
        <v>0</v>
      </c>
      <c r="Q39" s="148">
        <v>0</v>
      </c>
      <c r="R39" s="148">
        <v>2</v>
      </c>
      <c r="S39" s="148">
        <v>94</v>
      </c>
      <c r="T39" s="148">
        <v>7</v>
      </c>
      <c r="U39" s="157">
        <v>1582</v>
      </c>
      <c r="V39" s="27" t="s">
        <v>43</v>
      </c>
    </row>
    <row r="40" spans="1:22" s="19" customFormat="1" ht="19.5" customHeight="1">
      <c r="A40" s="28" t="s">
        <v>44</v>
      </c>
      <c r="B40" s="151"/>
      <c r="C40" s="148"/>
      <c r="D40" s="153"/>
      <c r="E40" s="152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50"/>
      <c r="Q40" s="150"/>
      <c r="R40" s="150"/>
      <c r="S40" s="148"/>
      <c r="T40" s="148"/>
      <c r="U40" s="157"/>
      <c r="V40" s="27" t="s">
        <v>45</v>
      </c>
    </row>
    <row r="41" spans="1:22" s="19" customFormat="1" ht="19.5" customHeight="1">
      <c r="A41" s="28" t="s">
        <v>46</v>
      </c>
      <c r="B41" s="151">
        <v>3318</v>
      </c>
      <c r="C41" s="148">
        <v>4458</v>
      </c>
      <c r="D41" s="153"/>
      <c r="E41" s="152">
        <v>6.79</v>
      </c>
      <c r="F41" s="148">
        <v>3477</v>
      </c>
      <c r="G41" s="148">
        <v>173484</v>
      </c>
      <c r="H41" s="148">
        <v>2351</v>
      </c>
      <c r="I41" s="148">
        <v>29145</v>
      </c>
      <c r="J41" s="148">
        <v>167</v>
      </c>
      <c r="K41" s="148">
        <v>1298</v>
      </c>
      <c r="L41" s="148">
        <v>1062</v>
      </c>
      <c r="M41" s="148"/>
      <c r="N41" s="148">
        <v>3910</v>
      </c>
      <c r="O41" s="148"/>
      <c r="P41" s="148">
        <v>0</v>
      </c>
      <c r="Q41" s="150">
        <v>0</v>
      </c>
      <c r="R41" s="148">
        <v>0</v>
      </c>
      <c r="S41" s="150">
        <v>0</v>
      </c>
      <c r="T41" s="150">
        <v>5</v>
      </c>
      <c r="U41" s="157">
        <v>877</v>
      </c>
      <c r="V41" s="27" t="s">
        <v>21</v>
      </c>
    </row>
    <row r="42" spans="1:22" s="19" customFormat="1" ht="19.5" customHeight="1">
      <c r="A42" s="28" t="s">
        <v>47</v>
      </c>
      <c r="B42" s="151"/>
      <c r="C42" s="148"/>
      <c r="D42" s="153"/>
      <c r="E42" s="152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50"/>
      <c r="Q42" s="150"/>
      <c r="R42" s="150"/>
      <c r="S42" s="150"/>
      <c r="T42" s="150"/>
      <c r="U42" s="157"/>
      <c r="V42" s="27" t="s">
        <v>48</v>
      </c>
    </row>
    <row r="43" spans="1:22" s="19" customFormat="1" ht="19.5" customHeight="1">
      <c r="A43" s="28" t="s">
        <v>49</v>
      </c>
      <c r="B43" s="57">
        <v>2304</v>
      </c>
      <c r="C43" s="57">
        <v>3226</v>
      </c>
      <c r="D43" s="153"/>
      <c r="E43" s="64">
        <v>0</v>
      </c>
      <c r="F43" s="57">
        <v>2555</v>
      </c>
      <c r="G43" s="57">
        <v>109009</v>
      </c>
      <c r="H43" s="57">
        <v>1198</v>
      </c>
      <c r="I43" s="57">
        <v>13169</v>
      </c>
      <c r="J43" s="57">
        <v>248</v>
      </c>
      <c r="K43" s="57">
        <v>2123</v>
      </c>
      <c r="L43" s="57">
        <v>614</v>
      </c>
      <c r="M43" s="148"/>
      <c r="N43" s="57">
        <v>2749</v>
      </c>
      <c r="O43" s="148"/>
      <c r="P43" s="61">
        <v>0</v>
      </c>
      <c r="Q43" s="63">
        <v>0</v>
      </c>
      <c r="R43" s="63">
        <v>0</v>
      </c>
      <c r="S43" s="63">
        <v>249</v>
      </c>
      <c r="T43" s="63">
        <v>1</v>
      </c>
      <c r="U43" s="66">
        <v>230</v>
      </c>
      <c r="V43" s="27" t="s">
        <v>50</v>
      </c>
    </row>
    <row r="44" spans="1:22" s="19" customFormat="1" ht="19.5" customHeight="1">
      <c r="A44" s="28" t="s">
        <v>51</v>
      </c>
      <c r="B44" s="151">
        <v>5070</v>
      </c>
      <c r="C44" s="148">
        <v>6760</v>
      </c>
      <c r="D44" s="153"/>
      <c r="E44" s="152">
        <v>8.73</v>
      </c>
      <c r="F44" s="148">
        <v>5529</v>
      </c>
      <c r="G44" s="148">
        <v>272546</v>
      </c>
      <c r="H44" s="148">
        <v>2903</v>
      </c>
      <c r="I44" s="148">
        <v>32198</v>
      </c>
      <c r="J44" s="148">
        <v>335</v>
      </c>
      <c r="K44" s="148">
        <v>3092</v>
      </c>
      <c r="L44" s="148">
        <v>1526</v>
      </c>
      <c r="M44" s="148"/>
      <c r="N44" s="148">
        <v>6039</v>
      </c>
      <c r="O44" s="148"/>
      <c r="P44" s="148">
        <v>2</v>
      </c>
      <c r="Q44" s="150">
        <v>0</v>
      </c>
      <c r="R44" s="148">
        <v>0</v>
      </c>
      <c r="S44" s="150">
        <v>11</v>
      </c>
      <c r="T44" s="150">
        <v>1</v>
      </c>
      <c r="U44" s="157">
        <v>970</v>
      </c>
      <c r="V44" s="27" t="s">
        <v>52</v>
      </c>
    </row>
    <row r="45" spans="1:22" s="19" customFormat="1" ht="19.5" customHeight="1">
      <c r="A45" s="34" t="s">
        <v>53</v>
      </c>
      <c r="B45" s="151"/>
      <c r="C45" s="148"/>
      <c r="D45" s="153"/>
      <c r="E45" s="152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50"/>
      <c r="Q45" s="150"/>
      <c r="R45" s="150"/>
      <c r="S45" s="150"/>
      <c r="T45" s="150"/>
      <c r="U45" s="157"/>
      <c r="V45" s="27" t="s">
        <v>54</v>
      </c>
    </row>
    <row r="46" spans="1:22" s="19" customFormat="1" ht="19.5" customHeight="1">
      <c r="A46" s="34" t="s">
        <v>55</v>
      </c>
      <c r="B46" s="151">
        <v>3586</v>
      </c>
      <c r="C46" s="148">
        <v>5327</v>
      </c>
      <c r="D46" s="153"/>
      <c r="E46" s="152">
        <v>11.28</v>
      </c>
      <c r="F46" s="148">
        <v>4454</v>
      </c>
      <c r="G46" s="148">
        <v>174987</v>
      </c>
      <c r="H46" s="148">
        <v>2241</v>
      </c>
      <c r="I46" s="148">
        <v>26630</v>
      </c>
      <c r="J46" s="148">
        <v>442</v>
      </c>
      <c r="K46" s="148">
        <v>3720</v>
      </c>
      <c r="L46" s="148">
        <v>935</v>
      </c>
      <c r="M46" s="148"/>
      <c r="N46" s="148">
        <v>4407</v>
      </c>
      <c r="O46" s="148"/>
      <c r="P46" s="150">
        <v>0</v>
      </c>
      <c r="Q46" s="150">
        <v>0</v>
      </c>
      <c r="R46" s="148">
        <v>11</v>
      </c>
      <c r="S46" s="148">
        <v>880</v>
      </c>
      <c r="T46" s="148">
        <v>2</v>
      </c>
      <c r="U46" s="157">
        <v>378</v>
      </c>
      <c r="V46" s="35" t="s">
        <v>56</v>
      </c>
    </row>
    <row r="47" spans="1:22" s="19" customFormat="1" ht="19.5" customHeight="1">
      <c r="A47" s="28" t="s">
        <v>57</v>
      </c>
      <c r="B47" s="151"/>
      <c r="C47" s="148"/>
      <c r="D47" s="153"/>
      <c r="E47" s="152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50"/>
      <c r="Q47" s="150"/>
      <c r="R47" s="148"/>
      <c r="S47" s="148"/>
      <c r="T47" s="148"/>
      <c r="U47" s="157"/>
      <c r="V47" s="27" t="s">
        <v>27</v>
      </c>
    </row>
    <row r="48" spans="1:22" s="19" customFormat="1" ht="19.5" customHeight="1">
      <c r="A48" s="28" t="s">
        <v>58</v>
      </c>
      <c r="B48" s="151">
        <v>2659</v>
      </c>
      <c r="C48" s="148">
        <v>3676</v>
      </c>
      <c r="D48" s="153"/>
      <c r="E48" s="152">
        <v>7.89</v>
      </c>
      <c r="F48" s="148">
        <v>2970</v>
      </c>
      <c r="G48" s="148">
        <v>128300</v>
      </c>
      <c r="H48" s="148">
        <v>1180</v>
      </c>
      <c r="I48" s="148">
        <v>11814</v>
      </c>
      <c r="J48" s="148">
        <v>197</v>
      </c>
      <c r="K48" s="148">
        <v>1554</v>
      </c>
      <c r="L48" s="148">
        <v>730</v>
      </c>
      <c r="M48" s="148"/>
      <c r="N48" s="148">
        <v>3089</v>
      </c>
      <c r="O48" s="148"/>
      <c r="P48" s="148">
        <v>9</v>
      </c>
      <c r="Q48" s="148">
        <v>0</v>
      </c>
      <c r="R48" s="148">
        <v>0</v>
      </c>
      <c r="S48" s="148">
        <v>23</v>
      </c>
      <c r="T48" s="148">
        <v>3</v>
      </c>
      <c r="U48" s="157">
        <v>816</v>
      </c>
      <c r="V48" s="27" t="s">
        <v>59</v>
      </c>
    </row>
    <row r="49" spans="1:22" s="19" customFormat="1" ht="19.5" customHeight="1">
      <c r="A49" s="28" t="s">
        <v>60</v>
      </c>
      <c r="B49" s="151"/>
      <c r="C49" s="148"/>
      <c r="D49" s="153"/>
      <c r="E49" s="152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57"/>
      <c r="V49" s="27" t="s">
        <v>61</v>
      </c>
    </row>
    <row r="50" spans="1:22" s="19" customFormat="1" ht="18" customHeight="1">
      <c r="A50" s="36" t="s">
        <v>62</v>
      </c>
      <c r="B50" s="156"/>
      <c r="C50" s="149"/>
      <c r="D50" s="154"/>
      <c r="E50" s="155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58"/>
      <c r="V50" s="37" t="s">
        <v>41</v>
      </c>
    </row>
    <row r="51" spans="1:6" s="19" customFormat="1" ht="18" customHeight="1">
      <c r="A51" s="38" t="s">
        <v>63</v>
      </c>
      <c r="E51" s="39"/>
      <c r="F51" s="26"/>
    </row>
    <row r="52" spans="1:6" s="19" customFormat="1" ht="18" customHeight="1">
      <c r="A52" s="38" t="s">
        <v>73</v>
      </c>
      <c r="E52" s="39"/>
      <c r="F52" s="26"/>
    </row>
    <row r="53" spans="1:6" s="19" customFormat="1" ht="18" customHeight="1">
      <c r="A53" s="38" t="s">
        <v>74</v>
      </c>
      <c r="E53" s="39"/>
      <c r="F53" s="26"/>
    </row>
    <row r="54" spans="3:21" ht="18" customHeight="1">
      <c r="C54" s="40">
        <f>SUM(C39:C49)</f>
        <v>29744</v>
      </c>
      <c r="D54" s="40">
        <f>G54+I54+K54+M54+O54+Q54+S54+U54</f>
        <v>1098344</v>
      </c>
      <c r="G54" s="40">
        <f>G37</f>
        <v>244233</v>
      </c>
      <c r="I54" s="40">
        <f>SUM(I39:I49)</f>
        <v>143294</v>
      </c>
      <c r="K54" s="40">
        <f>SUM(K39:K49)</f>
        <v>15065</v>
      </c>
      <c r="L54" s="40"/>
      <c r="M54" s="40">
        <f>M37</f>
        <v>17826</v>
      </c>
      <c r="O54" s="40">
        <f>O37</f>
        <v>670973</v>
      </c>
      <c r="Q54" s="40">
        <f>SUM(Q37:Q49)</f>
        <v>843</v>
      </c>
      <c r="S54" s="40">
        <f>SUM(S39:S49)</f>
        <v>1257</v>
      </c>
      <c r="U54" s="40">
        <f>SUM(U39:U49)</f>
        <v>4853</v>
      </c>
    </row>
    <row r="56" spans="2:21" ht="12">
      <c r="B56" s="40">
        <f>SUM(B26:B49)</f>
        <v>133608</v>
      </c>
      <c r="C56" s="40">
        <f aca="true" t="shared" si="2" ref="C56:T56">SUM(C26:C49)</f>
        <v>183826</v>
      </c>
      <c r="D56" s="40">
        <f>SUM(D27:D49)</f>
        <v>27553561</v>
      </c>
      <c r="E56" s="69" t="s">
        <v>72</v>
      </c>
      <c r="F56" s="40">
        <f t="shared" si="2"/>
        <v>161007</v>
      </c>
      <c r="G56" s="40">
        <f>SUM(G27:G49)</f>
        <v>7985553</v>
      </c>
      <c r="H56" s="40">
        <f t="shared" si="2"/>
        <v>127482</v>
      </c>
      <c r="I56" s="40">
        <f>SUM(I27:I49)</f>
        <v>2054026</v>
      </c>
      <c r="J56" s="40">
        <f t="shared" si="2"/>
        <v>12561</v>
      </c>
      <c r="K56" s="68">
        <f>SUM(K27:K49)</f>
        <v>103504</v>
      </c>
      <c r="L56" s="40">
        <f t="shared" si="2"/>
        <v>24336</v>
      </c>
      <c r="M56" s="68">
        <f>SUM(M27:M49)</f>
        <v>464673</v>
      </c>
      <c r="N56" s="40">
        <f t="shared" si="2"/>
        <v>154319</v>
      </c>
      <c r="O56" s="40">
        <f>SUM(O27:O49)</f>
        <v>16903361</v>
      </c>
      <c r="P56" s="40">
        <f t="shared" si="2"/>
        <v>27</v>
      </c>
      <c r="Q56" s="40">
        <f>SUM(Q27:Q49)</f>
        <v>2291</v>
      </c>
      <c r="R56" s="40">
        <f t="shared" si="2"/>
        <v>70</v>
      </c>
      <c r="S56" s="40">
        <f t="shared" si="2"/>
        <v>2911</v>
      </c>
      <c r="T56" s="40">
        <f t="shared" si="2"/>
        <v>208</v>
      </c>
      <c r="U56" s="68">
        <f>SUM(U27:U49)</f>
        <v>37242</v>
      </c>
    </row>
    <row r="59" ht="14.25">
      <c r="G59" s="53"/>
    </row>
  </sheetData>
  <mergeCells count="90">
    <mergeCell ref="U46:U47"/>
    <mergeCell ref="U48:U50"/>
    <mergeCell ref="J4:K4"/>
    <mergeCell ref="L4:M4"/>
    <mergeCell ref="J39:J40"/>
    <mergeCell ref="K39:K40"/>
    <mergeCell ref="L39:L40"/>
    <mergeCell ref="M39:M50"/>
    <mergeCell ref="L44:L45"/>
    <mergeCell ref="L46:L47"/>
    <mergeCell ref="S48:S50"/>
    <mergeCell ref="T41:T42"/>
    <mergeCell ref="T44:T45"/>
    <mergeCell ref="T46:T47"/>
    <mergeCell ref="T48:T50"/>
    <mergeCell ref="K44:K45"/>
    <mergeCell ref="H46:H47"/>
    <mergeCell ref="I46:I47"/>
    <mergeCell ref="H44:H45"/>
    <mergeCell ref="I44:I45"/>
    <mergeCell ref="J44:J45"/>
    <mergeCell ref="K46:K47"/>
    <mergeCell ref="F48:F50"/>
    <mergeCell ref="H39:H40"/>
    <mergeCell ref="F46:F47"/>
    <mergeCell ref="I39:I40"/>
    <mergeCell ref="U44:U45"/>
    <mergeCell ref="R39:R40"/>
    <mergeCell ref="C44:C45"/>
    <mergeCell ref="E44:E45"/>
    <mergeCell ref="F44:F45"/>
    <mergeCell ref="K41:K42"/>
    <mergeCell ref="F39:F40"/>
    <mergeCell ref="Q44:Q45"/>
    <mergeCell ref="F41:F42"/>
    <mergeCell ref="H41:H42"/>
    <mergeCell ref="C48:C50"/>
    <mergeCell ref="T39:T40"/>
    <mergeCell ref="U39:U40"/>
    <mergeCell ref="Q46:Q47"/>
    <mergeCell ref="R41:R42"/>
    <mergeCell ref="R44:R45"/>
    <mergeCell ref="R46:R47"/>
    <mergeCell ref="S44:S45"/>
    <mergeCell ref="S46:S47"/>
    <mergeCell ref="U41:U42"/>
    <mergeCell ref="N48:N50"/>
    <mergeCell ref="B39:B40"/>
    <mergeCell ref="C39:C40"/>
    <mergeCell ref="D39:D50"/>
    <mergeCell ref="E39:E40"/>
    <mergeCell ref="B41:B42"/>
    <mergeCell ref="C41:C42"/>
    <mergeCell ref="E48:E50"/>
    <mergeCell ref="E41:E42"/>
    <mergeCell ref="B48:B50"/>
    <mergeCell ref="P41:P42"/>
    <mergeCell ref="S39:S40"/>
    <mergeCell ref="N39:N40"/>
    <mergeCell ref="O39:O50"/>
    <mergeCell ref="P39:P40"/>
    <mergeCell ref="Q39:Q40"/>
    <mergeCell ref="Q41:Q42"/>
    <mergeCell ref="N44:N45"/>
    <mergeCell ref="S41:S42"/>
    <mergeCell ref="P44:P45"/>
    <mergeCell ref="B44:B45"/>
    <mergeCell ref="B46:B47"/>
    <mergeCell ref="C46:C47"/>
    <mergeCell ref="E46:E47"/>
    <mergeCell ref="P48:P50"/>
    <mergeCell ref="Q48:Q50"/>
    <mergeCell ref="R48:R50"/>
    <mergeCell ref="J41:J42"/>
    <mergeCell ref="J48:J50"/>
    <mergeCell ref="J46:J47"/>
    <mergeCell ref="N46:N47"/>
    <mergeCell ref="P46:P47"/>
    <mergeCell ref="L41:L42"/>
    <mergeCell ref="N41:N42"/>
    <mergeCell ref="L48:L50"/>
    <mergeCell ref="G48:G50"/>
    <mergeCell ref="G39:G40"/>
    <mergeCell ref="G41:G42"/>
    <mergeCell ref="G44:G45"/>
    <mergeCell ref="G46:G47"/>
    <mergeCell ref="K48:K50"/>
    <mergeCell ref="H48:H50"/>
    <mergeCell ref="I48:I50"/>
    <mergeCell ref="I41:I42"/>
  </mergeCells>
  <printOptions/>
  <pageMargins left="0.83" right="0.21" top="0.1968503937007874" bottom="0.3937007874015748" header="0.5118110236220472" footer="0.5118110236220472"/>
  <pageSetup horizontalDpi="600" verticalDpi="600" orientation="landscape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W55"/>
  <sheetViews>
    <sheetView tabSelected="1" view="pageBreakPreview" zoomScale="75" zoomScaleNormal="75" zoomScaleSheetLayoutView="75" workbookViewId="0" topLeftCell="A1">
      <selection activeCell="H7" sqref="H7"/>
    </sheetView>
  </sheetViews>
  <sheetFormatPr defaultColWidth="9.00390625" defaultRowHeight="12.75"/>
  <cols>
    <col min="1" max="1" width="12.75390625" style="1" customWidth="1"/>
    <col min="2" max="2" width="11.625" style="2" customWidth="1"/>
    <col min="3" max="3" width="10.375" style="2" customWidth="1"/>
    <col min="4" max="4" width="19.25390625" style="2" customWidth="1"/>
    <col min="5" max="5" width="10.125" style="3" customWidth="1"/>
    <col min="6" max="6" width="9.75390625" style="2" customWidth="1"/>
    <col min="7" max="7" width="16.125" style="2" customWidth="1"/>
    <col min="8" max="8" width="9.75390625" style="2" customWidth="1"/>
    <col min="9" max="9" width="15.875" style="2" customWidth="1"/>
    <col min="10" max="10" width="9.75390625" style="2" customWidth="1"/>
    <col min="11" max="11" width="17.00390625" style="2" customWidth="1"/>
    <col min="12" max="12" width="10.625" style="2" customWidth="1"/>
    <col min="13" max="13" width="17.875" style="2" customWidth="1"/>
    <col min="14" max="14" width="10.75390625" style="2" customWidth="1"/>
    <col min="15" max="15" width="19.00390625" style="2" customWidth="1"/>
    <col min="16" max="16" width="10.625" style="2" customWidth="1"/>
    <col min="17" max="17" width="12.625" style="2" customWidth="1"/>
    <col min="18" max="18" width="10.625" style="2" customWidth="1"/>
    <col min="19" max="19" width="12.125" style="2" customWidth="1"/>
    <col min="20" max="20" width="10.75390625" style="2" customWidth="1"/>
    <col min="21" max="21" width="13.75390625" style="2" customWidth="1"/>
    <col min="22" max="22" width="6.25390625" style="2" customWidth="1"/>
    <col min="23" max="23" width="5.75390625" style="2" customWidth="1"/>
    <col min="24" max="16384" width="9.125" style="2" customWidth="1"/>
  </cols>
  <sheetData>
    <row r="1" ht="19.5" customHeight="1"/>
    <row r="2" spans="1:22" s="7" customFormat="1" ht="18" customHeight="1">
      <c r="A2" s="4" t="s">
        <v>76</v>
      </c>
      <c r="B2" s="4"/>
      <c r="C2" s="4"/>
      <c r="D2" s="5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" customHeight="1" thickBot="1">
      <c r="A3" s="8" t="s">
        <v>97</v>
      </c>
      <c r="B3" s="9"/>
      <c r="C3" s="9"/>
      <c r="D3" s="10"/>
      <c r="E3" s="11"/>
      <c r="F3" s="9"/>
      <c r="G3" s="9"/>
      <c r="H3" s="9"/>
      <c r="I3" s="9"/>
      <c r="J3" s="9"/>
      <c r="K3" s="9"/>
      <c r="L3" s="9"/>
      <c r="M3" s="9"/>
      <c r="N3" s="9"/>
      <c r="O3" s="12"/>
      <c r="P3" s="12"/>
      <c r="Q3" s="12"/>
      <c r="R3" s="12"/>
      <c r="S3" s="12"/>
      <c r="T3" s="12"/>
      <c r="U3" s="12"/>
      <c r="V3" s="9"/>
    </row>
    <row r="4" spans="1:22" ht="18" customHeight="1" thickTop="1">
      <c r="A4" s="13"/>
      <c r="B4" s="85"/>
      <c r="C4" s="86" t="s">
        <v>1</v>
      </c>
      <c r="D4" s="85"/>
      <c r="E4" s="87"/>
      <c r="F4" s="88" t="s">
        <v>2</v>
      </c>
      <c r="G4" s="88"/>
      <c r="H4" s="86" t="s">
        <v>3</v>
      </c>
      <c r="I4" s="89"/>
      <c r="J4" s="161" t="s">
        <v>4</v>
      </c>
      <c r="K4" s="162"/>
      <c r="L4" s="161" t="s">
        <v>64</v>
      </c>
      <c r="M4" s="162"/>
      <c r="N4" s="86" t="s">
        <v>5</v>
      </c>
      <c r="O4" s="88"/>
      <c r="P4" s="86" t="s">
        <v>6</v>
      </c>
      <c r="Q4" s="88"/>
      <c r="R4" s="86" t="s">
        <v>7</v>
      </c>
      <c r="S4" s="88"/>
      <c r="T4" s="86" t="s">
        <v>8</v>
      </c>
      <c r="U4" s="88"/>
      <c r="V4" s="90"/>
    </row>
    <row r="5" spans="1:22" ht="18" customHeight="1">
      <c r="A5" s="15" t="s">
        <v>9</v>
      </c>
      <c r="B5" s="91" t="s">
        <v>10</v>
      </c>
      <c r="C5" s="91" t="s">
        <v>10</v>
      </c>
      <c r="D5" s="91"/>
      <c r="E5" s="92" t="s">
        <v>11</v>
      </c>
      <c r="F5" s="93"/>
      <c r="G5" s="93"/>
      <c r="H5" s="93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 t="s">
        <v>12</v>
      </c>
    </row>
    <row r="6" spans="1:22" ht="18" customHeight="1">
      <c r="A6" s="17" t="s">
        <v>78</v>
      </c>
      <c r="B6" s="96" t="s">
        <v>14</v>
      </c>
      <c r="C6" s="96" t="s">
        <v>15</v>
      </c>
      <c r="D6" s="96" t="s">
        <v>16</v>
      </c>
      <c r="E6" s="97" t="s">
        <v>17</v>
      </c>
      <c r="F6" s="98" t="s">
        <v>18</v>
      </c>
      <c r="G6" s="99" t="s">
        <v>16</v>
      </c>
      <c r="H6" s="98" t="s">
        <v>18</v>
      </c>
      <c r="I6" s="99" t="s">
        <v>16</v>
      </c>
      <c r="J6" s="98" t="s">
        <v>18</v>
      </c>
      <c r="K6" s="99" t="s">
        <v>16</v>
      </c>
      <c r="L6" s="99" t="s">
        <v>65</v>
      </c>
      <c r="M6" s="99" t="s">
        <v>66</v>
      </c>
      <c r="N6" s="98" t="s">
        <v>18</v>
      </c>
      <c r="O6" s="99" t="s">
        <v>16</v>
      </c>
      <c r="P6" s="98" t="s">
        <v>18</v>
      </c>
      <c r="Q6" s="99" t="s">
        <v>16</v>
      </c>
      <c r="R6" s="98" t="s">
        <v>18</v>
      </c>
      <c r="S6" s="99" t="s">
        <v>16</v>
      </c>
      <c r="T6" s="98" t="s">
        <v>18</v>
      </c>
      <c r="U6" s="99" t="s">
        <v>16</v>
      </c>
      <c r="V6" s="100" t="s">
        <v>19</v>
      </c>
    </row>
    <row r="7" spans="1:23" s="19" customFormat="1" ht="19.5" customHeight="1">
      <c r="A7" s="44" t="s">
        <v>68</v>
      </c>
      <c r="B7" s="101">
        <v>110710</v>
      </c>
      <c r="C7" s="101">
        <v>151689</v>
      </c>
      <c r="D7" s="101">
        <v>23558986</v>
      </c>
      <c r="E7" s="102">
        <v>10.33</v>
      </c>
      <c r="F7" s="101">
        <v>129304</v>
      </c>
      <c r="G7" s="101">
        <v>6663112</v>
      </c>
      <c r="H7" s="101">
        <v>101089</v>
      </c>
      <c r="I7" s="101">
        <v>1465925</v>
      </c>
      <c r="J7" s="101">
        <v>10672</v>
      </c>
      <c r="K7" s="101">
        <v>87746</v>
      </c>
      <c r="L7" s="103">
        <v>13340</v>
      </c>
      <c r="M7" s="103">
        <v>156976</v>
      </c>
      <c r="N7" s="101">
        <v>125117</v>
      </c>
      <c r="O7" s="101">
        <v>15153025</v>
      </c>
      <c r="P7" s="101">
        <v>16</v>
      </c>
      <c r="Q7" s="101">
        <v>2986</v>
      </c>
      <c r="R7" s="101">
        <v>92</v>
      </c>
      <c r="S7" s="101">
        <v>1221</v>
      </c>
      <c r="T7" s="101">
        <v>176</v>
      </c>
      <c r="U7" s="104">
        <v>27995</v>
      </c>
      <c r="V7" s="105">
        <v>12</v>
      </c>
      <c r="W7" s="20"/>
    </row>
    <row r="8" spans="1:22" s="20" customFormat="1" ht="19.5" customHeight="1">
      <c r="A8" s="44">
        <v>13</v>
      </c>
      <c r="B8" s="101">
        <v>115762</v>
      </c>
      <c r="C8" s="101">
        <v>159720</v>
      </c>
      <c r="D8" s="101">
        <v>24792296</v>
      </c>
      <c r="E8" s="106">
        <v>10.91</v>
      </c>
      <c r="F8" s="101">
        <v>136955</v>
      </c>
      <c r="G8" s="101">
        <v>7099875</v>
      </c>
      <c r="H8" s="101">
        <v>106960</v>
      </c>
      <c r="I8" s="101">
        <v>1595438</v>
      </c>
      <c r="J8" s="101">
        <v>11454</v>
      </c>
      <c r="K8" s="101">
        <v>94526</v>
      </c>
      <c r="L8" s="101">
        <v>15730</v>
      </c>
      <c r="M8" s="101">
        <v>261252</v>
      </c>
      <c r="N8" s="101">
        <v>131435</v>
      </c>
      <c r="O8" s="101">
        <v>15709973</v>
      </c>
      <c r="P8" s="101">
        <v>11</v>
      </c>
      <c r="Q8" s="101">
        <v>2345</v>
      </c>
      <c r="R8" s="101">
        <v>96</v>
      </c>
      <c r="S8" s="101">
        <v>1859</v>
      </c>
      <c r="T8" s="101">
        <v>161</v>
      </c>
      <c r="U8" s="104">
        <v>27208</v>
      </c>
      <c r="V8" s="105">
        <v>13</v>
      </c>
    </row>
    <row r="9" spans="1:22" s="20" customFormat="1" ht="19.5" customHeight="1">
      <c r="A9" s="44">
        <v>14</v>
      </c>
      <c r="B9" s="101">
        <v>122608</v>
      </c>
      <c r="C9" s="101">
        <v>169416</v>
      </c>
      <c r="D9" s="101">
        <v>25676314</v>
      </c>
      <c r="E9" s="106">
        <v>11.58</v>
      </c>
      <c r="F9" s="101">
        <v>146857</v>
      </c>
      <c r="G9" s="101">
        <v>7584003</v>
      </c>
      <c r="H9" s="101">
        <v>114150</v>
      </c>
      <c r="I9" s="101">
        <v>1749800</v>
      </c>
      <c r="J9" s="101">
        <v>12240</v>
      </c>
      <c r="K9" s="101">
        <v>101589</v>
      </c>
      <c r="L9" s="101">
        <v>18300</v>
      </c>
      <c r="M9" s="101">
        <v>325584</v>
      </c>
      <c r="N9" s="101">
        <v>142589</v>
      </c>
      <c r="O9" s="101">
        <v>15876251</v>
      </c>
      <c r="P9" s="101">
        <v>12</v>
      </c>
      <c r="Q9" s="101">
        <v>1898</v>
      </c>
      <c r="R9" s="101">
        <v>125</v>
      </c>
      <c r="S9" s="101">
        <v>2844</v>
      </c>
      <c r="T9" s="101">
        <v>208</v>
      </c>
      <c r="U9" s="104">
        <v>34345</v>
      </c>
      <c r="V9" s="105">
        <v>14</v>
      </c>
    </row>
    <row r="10" spans="1:23" s="20" customFormat="1" ht="19.5" customHeight="1">
      <c r="A10" s="44">
        <v>15</v>
      </c>
      <c r="B10" s="101">
        <v>128171</v>
      </c>
      <c r="C10" s="101">
        <v>176142</v>
      </c>
      <c r="D10" s="101">
        <v>26843071</v>
      </c>
      <c r="E10" s="106">
        <v>12.053333333333333</v>
      </c>
      <c r="F10" s="101">
        <v>153905</v>
      </c>
      <c r="G10" s="101">
        <v>7937338</v>
      </c>
      <c r="H10" s="101">
        <v>120829</v>
      </c>
      <c r="I10" s="101">
        <v>1897754</v>
      </c>
      <c r="J10" s="101">
        <v>12501</v>
      </c>
      <c r="K10" s="101">
        <v>100672</v>
      </c>
      <c r="L10" s="101">
        <v>20975</v>
      </c>
      <c r="M10" s="101">
        <v>415796</v>
      </c>
      <c r="N10" s="101">
        <v>149986</v>
      </c>
      <c r="O10" s="101">
        <v>16454891</v>
      </c>
      <c r="P10" s="101">
        <v>19</v>
      </c>
      <c r="Q10" s="101">
        <v>2731</v>
      </c>
      <c r="R10" s="101">
        <v>76</v>
      </c>
      <c r="S10" s="101">
        <v>2349</v>
      </c>
      <c r="T10" s="101">
        <v>182</v>
      </c>
      <c r="U10" s="104">
        <v>31540</v>
      </c>
      <c r="V10" s="105">
        <v>15</v>
      </c>
      <c r="W10" s="41"/>
    </row>
    <row r="11" spans="1:22" s="20" customFormat="1" ht="19.5" customHeight="1">
      <c r="A11" s="44">
        <v>16</v>
      </c>
      <c r="B11" s="101">
        <v>133608</v>
      </c>
      <c r="C11" s="101">
        <v>183826</v>
      </c>
      <c r="D11" s="101">
        <v>27553561</v>
      </c>
      <c r="E11" s="106">
        <v>12.61</v>
      </c>
      <c r="F11" s="101">
        <v>161007</v>
      </c>
      <c r="G11" s="101">
        <v>7985553</v>
      </c>
      <c r="H11" s="101">
        <v>127482</v>
      </c>
      <c r="I11" s="101">
        <v>2054025</v>
      </c>
      <c r="J11" s="101">
        <v>12561</v>
      </c>
      <c r="K11" s="101">
        <v>103504</v>
      </c>
      <c r="L11" s="101">
        <v>24336</v>
      </c>
      <c r="M11" s="101">
        <v>464673</v>
      </c>
      <c r="N11" s="101">
        <v>154319</v>
      </c>
      <c r="O11" s="101">
        <v>16903361</v>
      </c>
      <c r="P11" s="101">
        <v>27</v>
      </c>
      <c r="Q11" s="101">
        <v>2291</v>
      </c>
      <c r="R11" s="101">
        <v>70</v>
      </c>
      <c r="S11" s="101">
        <v>2911</v>
      </c>
      <c r="T11" s="101">
        <v>208</v>
      </c>
      <c r="U11" s="104">
        <v>37243</v>
      </c>
      <c r="V11" s="105">
        <v>16</v>
      </c>
    </row>
    <row r="12" spans="1:22" s="20" customFormat="1" ht="19.5" customHeight="1">
      <c r="A12" s="42"/>
      <c r="B12" s="101"/>
      <c r="C12" s="101"/>
      <c r="D12" s="101"/>
      <c r="E12" s="106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4"/>
      <c r="V12" s="105"/>
    </row>
    <row r="13" spans="1:23" s="20" customFormat="1" ht="19.5" customHeight="1">
      <c r="A13" s="21">
        <v>17</v>
      </c>
      <c r="B13" s="107">
        <f>SUM(B15:B26)</f>
        <v>138512</v>
      </c>
      <c r="C13" s="107">
        <f>SUM(C15:C26)</f>
        <v>188449</v>
      </c>
      <c r="D13" s="112">
        <v>28485724</v>
      </c>
      <c r="E13" s="108">
        <f>ROUND((SUM(E15:E26)*1/12),2)+0.01</f>
        <v>12.959999999999999</v>
      </c>
      <c r="F13" s="107">
        <f>SUM(F15:F26)</f>
        <v>167377</v>
      </c>
      <c r="G13" s="112">
        <v>80000918</v>
      </c>
      <c r="H13" s="112">
        <f>SUM(H15:H26)</f>
        <v>131989</v>
      </c>
      <c r="I13" s="112">
        <v>2176172</v>
      </c>
      <c r="J13" s="112">
        <f>SUM(J15:J26)</f>
        <v>11963</v>
      </c>
      <c r="K13" s="112">
        <v>97027</v>
      </c>
      <c r="L13" s="112">
        <f>SUM(L15:L26)</f>
        <v>25705</v>
      </c>
      <c r="M13" s="112">
        <v>503138</v>
      </c>
      <c r="N13" s="112">
        <f>SUM(N15:N26)</f>
        <v>159199</v>
      </c>
      <c r="O13" s="112">
        <v>17583159</v>
      </c>
      <c r="P13" s="112">
        <f>SUM(P15:P26)</f>
        <v>9</v>
      </c>
      <c r="Q13" s="112">
        <f>SUM(Q15:Q27)</f>
        <v>1259</v>
      </c>
      <c r="R13" s="112">
        <f>SUM(R15:R26)</f>
        <v>4242</v>
      </c>
      <c r="S13" s="112">
        <v>80319</v>
      </c>
      <c r="T13" s="107">
        <f>SUM(T15:T26)</f>
        <v>229</v>
      </c>
      <c r="U13" s="111">
        <v>43731</v>
      </c>
      <c r="V13" s="109">
        <v>17</v>
      </c>
      <c r="W13" s="19"/>
    </row>
    <row r="14" spans="1:22" s="19" customFormat="1" ht="19.5" customHeight="1">
      <c r="A14" s="23"/>
      <c r="B14" s="107"/>
      <c r="C14" s="110"/>
      <c r="D14" s="112"/>
      <c r="E14" s="111"/>
      <c r="F14" s="107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07"/>
      <c r="U14" s="111"/>
      <c r="V14" s="113"/>
    </row>
    <row r="15" spans="1:22" s="19" customFormat="1" ht="19.5" customHeight="1">
      <c r="A15" s="25" t="s">
        <v>85</v>
      </c>
      <c r="B15" s="114">
        <v>11368</v>
      </c>
      <c r="C15" s="114">
        <v>15535</v>
      </c>
      <c r="D15" s="146">
        <f aca="true" t="shared" si="0" ref="D15:D26">(G15+I15+K15+M15+O15+Q15+S15+U15)</f>
        <v>2430786.968</v>
      </c>
      <c r="E15" s="115">
        <v>12.79</v>
      </c>
      <c r="F15" s="114">
        <v>13681</v>
      </c>
      <c r="G15" s="127">
        <v>620266.968</v>
      </c>
      <c r="H15" s="127">
        <v>10863</v>
      </c>
      <c r="I15" s="127">
        <v>176426</v>
      </c>
      <c r="J15" s="127">
        <v>1004</v>
      </c>
      <c r="K15" s="127">
        <v>7889</v>
      </c>
      <c r="L15" s="127">
        <v>2072</v>
      </c>
      <c r="M15" s="127">
        <v>12623</v>
      </c>
      <c r="N15" s="127">
        <v>13122</v>
      </c>
      <c r="O15" s="127">
        <v>1601581</v>
      </c>
      <c r="P15" s="126">
        <v>1</v>
      </c>
      <c r="Q15" s="126">
        <v>282</v>
      </c>
      <c r="R15" s="127">
        <v>252</v>
      </c>
      <c r="S15" s="127">
        <v>6057</v>
      </c>
      <c r="T15" s="114">
        <v>26</v>
      </c>
      <c r="U15" s="125">
        <v>5662</v>
      </c>
      <c r="V15" s="117">
        <v>4</v>
      </c>
    </row>
    <row r="16" spans="1:22" s="19" customFormat="1" ht="19.5" customHeight="1">
      <c r="A16" s="72">
        <v>5</v>
      </c>
      <c r="B16" s="114">
        <v>11395</v>
      </c>
      <c r="C16" s="114">
        <v>15537</v>
      </c>
      <c r="D16" s="146">
        <f t="shared" si="0"/>
        <v>2338698.006</v>
      </c>
      <c r="E16" s="115">
        <v>12.79</v>
      </c>
      <c r="F16" s="114">
        <v>13634</v>
      </c>
      <c r="G16" s="127">
        <v>611671.006</v>
      </c>
      <c r="H16" s="127">
        <v>10751</v>
      </c>
      <c r="I16" s="127">
        <v>175367</v>
      </c>
      <c r="J16" s="127">
        <v>957</v>
      </c>
      <c r="K16" s="127">
        <v>8663</v>
      </c>
      <c r="L16" s="127">
        <v>2106</v>
      </c>
      <c r="M16" s="127">
        <v>40469</v>
      </c>
      <c r="N16" s="127">
        <v>12996</v>
      </c>
      <c r="O16" s="127">
        <v>1488018</v>
      </c>
      <c r="P16" s="147">
        <v>0</v>
      </c>
      <c r="Q16" s="147">
        <v>0</v>
      </c>
      <c r="R16" s="127">
        <v>321</v>
      </c>
      <c r="S16" s="127">
        <v>12415</v>
      </c>
      <c r="T16" s="114">
        <v>9</v>
      </c>
      <c r="U16" s="125">
        <v>2095</v>
      </c>
      <c r="V16" s="117">
        <v>5</v>
      </c>
    </row>
    <row r="17" spans="1:22" s="19" customFormat="1" ht="19.5" customHeight="1">
      <c r="A17" s="28">
        <v>6</v>
      </c>
      <c r="B17" s="114">
        <v>11411</v>
      </c>
      <c r="C17" s="114">
        <v>15560</v>
      </c>
      <c r="D17" s="146">
        <f t="shared" si="0"/>
        <v>2289238.969</v>
      </c>
      <c r="E17" s="115">
        <v>12.81</v>
      </c>
      <c r="F17" s="114">
        <v>13713</v>
      </c>
      <c r="G17" s="127">
        <v>629606.969</v>
      </c>
      <c r="H17" s="127">
        <v>10784</v>
      </c>
      <c r="I17" s="127">
        <v>177227</v>
      </c>
      <c r="J17" s="127">
        <v>969</v>
      </c>
      <c r="K17" s="127">
        <v>7113</v>
      </c>
      <c r="L17" s="127">
        <v>2113</v>
      </c>
      <c r="M17" s="127">
        <v>39392</v>
      </c>
      <c r="N17" s="127">
        <v>13084</v>
      </c>
      <c r="O17" s="127">
        <v>1421051</v>
      </c>
      <c r="P17" s="126">
        <v>1</v>
      </c>
      <c r="Q17" s="147">
        <v>5</v>
      </c>
      <c r="R17" s="127">
        <v>510</v>
      </c>
      <c r="S17" s="127">
        <v>11059</v>
      </c>
      <c r="T17" s="114">
        <v>22</v>
      </c>
      <c r="U17" s="125">
        <v>3785</v>
      </c>
      <c r="V17" s="117">
        <v>6</v>
      </c>
    </row>
    <row r="18" spans="1:22" s="19" customFormat="1" ht="19.5" customHeight="1">
      <c r="A18" s="28">
        <v>7</v>
      </c>
      <c r="B18" s="114">
        <v>11445</v>
      </c>
      <c r="C18" s="114">
        <v>15621</v>
      </c>
      <c r="D18" s="146">
        <f t="shared" si="0"/>
        <v>2348060.943</v>
      </c>
      <c r="E18" s="115">
        <v>12.86</v>
      </c>
      <c r="F18" s="114">
        <v>13776</v>
      </c>
      <c r="G18" s="127">
        <v>631078.943</v>
      </c>
      <c r="H18" s="127">
        <v>10854</v>
      </c>
      <c r="I18" s="127">
        <v>179394</v>
      </c>
      <c r="J18" s="127">
        <v>984</v>
      </c>
      <c r="K18" s="127">
        <v>8635</v>
      </c>
      <c r="L18" s="127">
        <v>2125</v>
      </c>
      <c r="M18" s="127">
        <v>40921</v>
      </c>
      <c r="N18" s="127">
        <v>13088</v>
      </c>
      <c r="O18" s="127">
        <v>1478857</v>
      </c>
      <c r="P18" s="126">
        <v>1</v>
      </c>
      <c r="Q18" s="147">
        <v>0</v>
      </c>
      <c r="R18" s="127">
        <v>367</v>
      </c>
      <c r="S18" s="127">
        <v>5592</v>
      </c>
      <c r="T18" s="114">
        <v>17</v>
      </c>
      <c r="U18" s="125">
        <v>3583</v>
      </c>
      <c r="V18" s="117">
        <v>7</v>
      </c>
    </row>
    <row r="19" spans="1:22" s="19" customFormat="1" ht="19.5" customHeight="1">
      <c r="A19" s="28">
        <v>8</v>
      </c>
      <c r="B19" s="114">
        <v>11498</v>
      </c>
      <c r="C19" s="114">
        <v>15673</v>
      </c>
      <c r="D19" s="146">
        <f t="shared" si="0"/>
        <v>2384432.2879999997</v>
      </c>
      <c r="E19" s="115">
        <v>12.9</v>
      </c>
      <c r="F19" s="114">
        <v>13773</v>
      </c>
      <c r="G19" s="127">
        <v>646518.288</v>
      </c>
      <c r="H19" s="127">
        <v>10844</v>
      </c>
      <c r="I19" s="127">
        <v>179611</v>
      </c>
      <c r="J19" s="127">
        <v>980</v>
      </c>
      <c r="K19" s="127">
        <v>5585</v>
      </c>
      <c r="L19" s="127">
        <v>2108</v>
      </c>
      <c r="M19" s="127">
        <v>44261</v>
      </c>
      <c r="N19" s="127">
        <v>13151</v>
      </c>
      <c r="O19" s="127">
        <v>1498982</v>
      </c>
      <c r="P19" s="147">
        <v>0</v>
      </c>
      <c r="Q19" s="147">
        <v>0</v>
      </c>
      <c r="R19" s="127">
        <v>367</v>
      </c>
      <c r="S19" s="127">
        <v>5446</v>
      </c>
      <c r="T19" s="114">
        <v>22</v>
      </c>
      <c r="U19" s="125">
        <v>4029</v>
      </c>
      <c r="V19" s="119">
        <v>8</v>
      </c>
    </row>
    <row r="20" spans="1:22" s="19" customFormat="1" ht="19.5" customHeight="1">
      <c r="A20" s="28">
        <v>9</v>
      </c>
      <c r="B20" s="114">
        <v>11518</v>
      </c>
      <c r="C20" s="114">
        <v>15663</v>
      </c>
      <c r="D20" s="146">
        <f t="shared" si="0"/>
        <v>2351298.921</v>
      </c>
      <c r="E20" s="115">
        <v>12.9</v>
      </c>
      <c r="F20" s="114">
        <v>13941</v>
      </c>
      <c r="G20" s="127">
        <v>637164.921</v>
      </c>
      <c r="H20" s="127">
        <v>11024</v>
      </c>
      <c r="I20" s="127">
        <v>182248</v>
      </c>
      <c r="J20" s="127">
        <v>996</v>
      </c>
      <c r="K20" s="127">
        <v>9132</v>
      </c>
      <c r="L20" s="127">
        <v>2136</v>
      </c>
      <c r="M20" s="127">
        <v>43436</v>
      </c>
      <c r="N20" s="127">
        <v>13260</v>
      </c>
      <c r="O20" s="127">
        <v>1469164</v>
      </c>
      <c r="P20" s="126">
        <v>1</v>
      </c>
      <c r="Q20" s="147">
        <v>0</v>
      </c>
      <c r="R20" s="127">
        <v>359</v>
      </c>
      <c r="S20" s="127">
        <v>5873</v>
      </c>
      <c r="T20" s="114">
        <v>23</v>
      </c>
      <c r="U20" s="125">
        <v>4281</v>
      </c>
      <c r="V20" s="117">
        <v>9</v>
      </c>
    </row>
    <row r="21" spans="1:22" s="19" customFormat="1" ht="19.5" customHeight="1">
      <c r="A21" s="28">
        <v>10</v>
      </c>
      <c r="B21" s="114">
        <v>11587</v>
      </c>
      <c r="C21" s="114">
        <v>15749</v>
      </c>
      <c r="D21" s="146">
        <f t="shared" si="0"/>
        <v>2419523.985</v>
      </c>
      <c r="E21" s="115">
        <v>13</v>
      </c>
      <c r="F21" s="114">
        <v>14015</v>
      </c>
      <c r="G21" s="127">
        <v>638156.985</v>
      </c>
      <c r="H21" s="127">
        <v>11142</v>
      </c>
      <c r="I21" s="127">
        <v>181160</v>
      </c>
      <c r="J21" s="127">
        <v>1009</v>
      </c>
      <c r="K21" s="127">
        <v>7953</v>
      </c>
      <c r="L21" s="127">
        <v>2152</v>
      </c>
      <c r="M21" s="127">
        <v>44044</v>
      </c>
      <c r="N21" s="127">
        <v>13306</v>
      </c>
      <c r="O21" s="127">
        <v>1540670</v>
      </c>
      <c r="P21" s="147">
        <v>1</v>
      </c>
      <c r="Q21" s="147">
        <v>0</v>
      </c>
      <c r="R21" s="127">
        <v>358</v>
      </c>
      <c r="S21" s="127">
        <v>5408</v>
      </c>
      <c r="T21" s="114">
        <v>12</v>
      </c>
      <c r="U21" s="125">
        <v>2132</v>
      </c>
      <c r="V21" s="117">
        <v>10</v>
      </c>
    </row>
    <row r="22" spans="1:22" s="19" customFormat="1" ht="19.5" customHeight="1">
      <c r="A22" s="28">
        <v>11</v>
      </c>
      <c r="B22" s="114">
        <v>11608</v>
      </c>
      <c r="C22" s="114">
        <v>15752</v>
      </c>
      <c r="D22" s="146">
        <f t="shared" si="0"/>
        <v>2322926.454</v>
      </c>
      <c r="E22" s="115">
        <v>13</v>
      </c>
      <c r="F22" s="114">
        <v>13924</v>
      </c>
      <c r="G22" s="127">
        <v>674896.454</v>
      </c>
      <c r="H22" s="127">
        <v>11097</v>
      </c>
      <c r="I22" s="127">
        <v>185196</v>
      </c>
      <c r="J22" s="127">
        <v>1008</v>
      </c>
      <c r="K22" s="127">
        <v>7906</v>
      </c>
      <c r="L22" s="127">
        <v>2151</v>
      </c>
      <c r="M22" s="127">
        <v>42155</v>
      </c>
      <c r="N22" s="127">
        <v>13403</v>
      </c>
      <c r="O22" s="127">
        <v>1402784</v>
      </c>
      <c r="P22" s="126">
        <v>0</v>
      </c>
      <c r="Q22" s="147">
        <v>206</v>
      </c>
      <c r="R22" s="127">
        <v>361</v>
      </c>
      <c r="S22" s="127">
        <v>5984</v>
      </c>
      <c r="T22" s="114">
        <v>24</v>
      </c>
      <c r="U22" s="125">
        <v>3799</v>
      </c>
      <c r="V22" s="117">
        <v>11</v>
      </c>
    </row>
    <row r="23" spans="1:22" s="19" customFormat="1" ht="19.5" customHeight="1">
      <c r="A23" s="28">
        <v>12</v>
      </c>
      <c r="B23" s="114">
        <v>11642</v>
      </c>
      <c r="C23" s="114">
        <v>15790</v>
      </c>
      <c r="D23" s="146">
        <f t="shared" si="0"/>
        <v>2564240.385</v>
      </c>
      <c r="E23" s="115">
        <v>13.03</v>
      </c>
      <c r="F23" s="114">
        <v>14036</v>
      </c>
      <c r="G23" s="127">
        <v>878365.385</v>
      </c>
      <c r="H23" s="127">
        <v>11212</v>
      </c>
      <c r="I23" s="127">
        <v>184695</v>
      </c>
      <c r="J23" s="127">
        <v>1004</v>
      </c>
      <c r="K23" s="127">
        <v>7876</v>
      </c>
      <c r="L23" s="127">
        <v>2154</v>
      </c>
      <c r="M23" s="127">
        <v>41936</v>
      </c>
      <c r="N23" s="127">
        <v>13340</v>
      </c>
      <c r="O23" s="127">
        <v>1443800</v>
      </c>
      <c r="P23" s="126">
        <v>0</v>
      </c>
      <c r="Q23" s="147">
        <v>0</v>
      </c>
      <c r="R23" s="127">
        <v>339</v>
      </c>
      <c r="S23" s="127">
        <v>5067</v>
      </c>
      <c r="T23" s="114">
        <v>16</v>
      </c>
      <c r="U23" s="125">
        <v>2501</v>
      </c>
      <c r="V23" s="117">
        <v>12</v>
      </c>
    </row>
    <row r="24" spans="1:22" s="19" customFormat="1" ht="19.5" customHeight="1">
      <c r="A24" s="25" t="s">
        <v>86</v>
      </c>
      <c r="B24" s="114">
        <v>11655</v>
      </c>
      <c r="C24" s="114">
        <v>15828</v>
      </c>
      <c r="D24" s="146">
        <f t="shared" si="0"/>
        <v>2355247.525</v>
      </c>
      <c r="E24" s="115">
        <v>13.06</v>
      </c>
      <c r="F24" s="114">
        <v>14296</v>
      </c>
      <c r="G24" s="127">
        <v>678559.525</v>
      </c>
      <c r="H24" s="127">
        <v>11144</v>
      </c>
      <c r="I24" s="127">
        <v>184097</v>
      </c>
      <c r="J24" s="127">
        <v>1018</v>
      </c>
      <c r="K24" s="127">
        <v>8221</v>
      </c>
      <c r="L24" s="127">
        <v>2179</v>
      </c>
      <c r="M24" s="127">
        <v>42617</v>
      </c>
      <c r="N24" s="127">
        <v>13453</v>
      </c>
      <c r="O24" s="127">
        <v>1433974</v>
      </c>
      <c r="P24" s="126">
        <v>2</v>
      </c>
      <c r="Q24" s="147">
        <v>160</v>
      </c>
      <c r="R24" s="127">
        <v>346</v>
      </c>
      <c r="S24" s="127">
        <v>4852</v>
      </c>
      <c r="T24" s="114">
        <v>16</v>
      </c>
      <c r="U24" s="125">
        <v>2767</v>
      </c>
      <c r="V24" s="117">
        <v>1</v>
      </c>
    </row>
    <row r="25" spans="1:22" s="19" customFormat="1" ht="19.5" customHeight="1">
      <c r="A25" s="29">
        <v>2</v>
      </c>
      <c r="B25" s="114">
        <v>11679</v>
      </c>
      <c r="C25" s="114">
        <v>15848</v>
      </c>
      <c r="D25" s="146">
        <f t="shared" si="0"/>
        <v>2409434.876</v>
      </c>
      <c r="E25" s="115">
        <v>13.08</v>
      </c>
      <c r="F25" s="114">
        <v>14287</v>
      </c>
      <c r="G25" s="127">
        <v>673227.8759999999</v>
      </c>
      <c r="H25" s="127">
        <v>11135</v>
      </c>
      <c r="I25" s="127">
        <v>184840</v>
      </c>
      <c r="J25" s="127">
        <v>1026</v>
      </c>
      <c r="K25" s="127">
        <v>10171</v>
      </c>
      <c r="L25" s="127">
        <v>2204</v>
      </c>
      <c r="M25" s="127">
        <v>43233</v>
      </c>
      <c r="N25" s="127">
        <v>13498</v>
      </c>
      <c r="O25" s="127">
        <v>1487224</v>
      </c>
      <c r="P25" s="147">
        <v>1</v>
      </c>
      <c r="Q25" s="147">
        <v>0</v>
      </c>
      <c r="R25" s="127">
        <v>340</v>
      </c>
      <c r="S25" s="127">
        <v>5377</v>
      </c>
      <c r="T25" s="114">
        <v>18</v>
      </c>
      <c r="U25" s="125">
        <v>5362</v>
      </c>
      <c r="V25" s="117">
        <v>2</v>
      </c>
    </row>
    <row r="26" spans="1:22" s="19" customFormat="1" ht="19.5" customHeight="1">
      <c r="A26" s="29">
        <v>3</v>
      </c>
      <c r="B26" s="114">
        <v>11706</v>
      </c>
      <c r="C26" s="114">
        <v>15893</v>
      </c>
      <c r="D26" s="146">
        <f t="shared" si="0"/>
        <v>2335123.164</v>
      </c>
      <c r="E26" s="115">
        <v>13.12</v>
      </c>
      <c r="F26" s="114">
        <v>14301</v>
      </c>
      <c r="G26" s="127">
        <v>681654.164</v>
      </c>
      <c r="H26" s="127">
        <v>11139</v>
      </c>
      <c r="I26" s="127">
        <v>186026</v>
      </c>
      <c r="J26" s="127">
        <v>1008</v>
      </c>
      <c r="K26" s="127">
        <v>8197</v>
      </c>
      <c r="L26" s="127">
        <v>2205</v>
      </c>
      <c r="M26" s="127">
        <v>43723</v>
      </c>
      <c r="N26" s="127">
        <v>13498</v>
      </c>
      <c r="O26" s="127">
        <v>1404689</v>
      </c>
      <c r="P26" s="147">
        <v>1</v>
      </c>
      <c r="Q26" s="147">
        <v>606</v>
      </c>
      <c r="R26" s="127">
        <v>322</v>
      </c>
      <c r="S26" s="127">
        <v>6866</v>
      </c>
      <c r="T26" s="114">
        <v>24</v>
      </c>
      <c r="U26" s="125">
        <v>3362</v>
      </c>
      <c r="V26" s="117">
        <v>3</v>
      </c>
    </row>
    <row r="27" spans="1:22" s="19" customFormat="1" ht="19.5" customHeight="1">
      <c r="A27" s="30"/>
      <c r="B27" s="120"/>
      <c r="C27" s="120"/>
      <c r="D27" s="120"/>
      <c r="E27" s="121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2"/>
      <c r="Q27" s="120"/>
      <c r="R27" s="120"/>
      <c r="S27" s="120"/>
      <c r="T27" s="120"/>
      <c r="U27" s="123"/>
      <c r="V27" s="124"/>
    </row>
    <row r="28" spans="1:22" s="19" customFormat="1" ht="19.5" customHeight="1">
      <c r="A28" s="28" t="s">
        <v>20</v>
      </c>
      <c r="B28" s="114">
        <v>53348</v>
      </c>
      <c r="C28" s="114">
        <v>76782</v>
      </c>
      <c r="D28" s="120">
        <v>11338951</v>
      </c>
      <c r="E28" s="115">
        <v>13.82</v>
      </c>
      <c r="F28" s="114">
        <v>71341</v>
      </c>
      <c r="G28" s="114">
        <v>3477808</v>
      </c>
      <c r="H28" s="114">
        <v>61213</v>
      </c>
      <c r="I28" s="114">
        <v>1100734</v>
      </c>
      <c r="J28" s="114">
        <v>6247</v>
      </c>
      <c r="K28" s="114">
        <v>51752</v>
      </c>
      <c r="L28" s="114">
        <v>7461</v>
      </c>
      <c r="M28" s="114">
        <v>142991</v>
      </c>
      <c r="N28" s="114">
        <v>62251</v>
      </c>
      <c r="O28" s="114">
        <v>6513743</v>
      </c>
      <c r="P28" s="118">
        <v>3</v>
      </c>
      <c r="Q28" s="118">
        <v>113</v>
      </c>
      <c r="R28" s="114">
        <v>2012</v>
      </c>
      <c r="S28" s="114">
        <v>40605</v>
      </c>
      <c r="T28" s="114">
        <v>70</v>
      </c>
      <c r="U28" s="125">
        <v>11204</v>
      </c>
      <c r="V28" s="117" t="s">
        <v>21</v>
      </c>
    </row>
    <row r="29" spans="1:22" s="19" customFormat="1" ht="19.5" customHeight="1">
      <c r="A29" s="28" t="s">
        <v>22</v>
      </c>
      <c r="B29" s="114">
        <v>29985</v>
      </c>
      <c r="C29" s="114">
        <v>37221</v>
      </c>
      <c r="D29" s="120">
        <v>6443873</v>
      </c>
      <c r="E29" s="115">
        <v>24.55</v>
      </c>
      <c r="F29" s="114">
        <v>32454</v>
      </c>
      <c r="G29" s="114">
        <v>1823423</v>
      </c>
      <c r="H29" s="114">
        <v>28671</v>
      </c>
      <c r="I29" s="114">
        <v>504990</v>
      </c>
      <c r="J29" s="114">
        <v>1347</v>
      </c>
      <c r="K29" s="114">
        <v>10806</v>
      </c>
      <c r="L29" s="114">
        <v>5587</v>
      </c>
      <c r="M29" s="114">
        <v>119552</v>
      </c>
      <c r="N29" s="114">
        <v>32974</v>
      </c>
      <c r="O29" s="114">
        <v>3957781</v>
      </c>
      <c r="P29" s="116">
        <v>0</v>
      </c>
      <c r="Q29" s="114">
        <v>0</v>
      </c>
      <c r="R29" s="114">
        <v>748</v>
      </c>
      <c r="S29" s="114">
        <v>8872</v>
      </c>
      <c r="T29" s="114">
        <v>94</v>
      </c>
      <c r="U29" s="125">
        <v>18450</v>
      </c>
      <c r="V29" s="117" t="s">
        <v>23</v>
      </c>
    </row>
    <row r="30" spans="1:22" s="19" customFormat="1" ht="19.5" customHeight="1">
      <c r="A30" s="28" t="s">
        <v>24</v>
      </c>
      <c r="B30" s="114">
        <v>10177</v>
      </c>
      <c r="C30" s="114">
        <v>13637</v>
      </c>
      <c r="D30" s="120">
        <f aca="true" t="shared" si="1" ref="D30:D41">G30+I30+K30+M30+O30+Q30+S30+U30</f>
        <v>2058111</v>
      </c>
      <c r="E30" s="115">
        <v>13.34</v>
      </c>
      <c r="F30" s="114">
        <v>11847</v>
      </c>
      <c r="G30" s="114">
        <v>549223</v>
      </c>
      <c r="H30" s="114">
        <v>9290</v>
      </c>
      <c r="I30" s="114">
        <v>135173</v>
      </c>
      <c r="J30" s="114">
        <v>918</v>
      </c>
      <c r="K30" s="114">
        <v>7568</v>
      </c>
      <c r="L30" s="114">
        <v>1686</v>
      </c>
      <c r="M30" s="114">
        <v>26459</v>
      </c>
      <c r="N30" s="114">
        <v>11885</v>
      </c>
      <c r="O30" s="114">
        <v>1331299</v>
      </c>
      <c r="P30" s="116">
        <v>0</v>
      </c>
      <c r="Q30" s="116">
        <v>277</v>
      </c>
      <c r="R30" s="114">
        <v>197</v>
      </c>
      <c r="S30" s="114">
        <v>3742</v>
      </c>
      <c r="T30" s="114">
        <v>15</v>
      </c>
      <c r="U30" s="125">
        <v>4370</v>
      </c>
      <c r="V30" s="117" t="s">
        <v>25</v>
      </c>
    </row>
    <row r="31" spans="1:22" s="19" customFormat="1" ht="19.5" customHeight="1">
      <c r="A31" s="28" t="s">
        <v>26</v>
      </c>
      <c r="B31" s="114">
        <v>5961</v>
      </c>
      <c r="C31" s="126">
        <v>7981</v>
      </c>
      <c r="D31" s="120">
        <f t="shared" si="1"/>
        <v>1173472</v>
      </c>
      <c r="E31" s="115">
        <v>8.92</v>
      </c>
      <c r="F31" s="114">
        <v>6573</v>
      </c>
      <c r="G31" s="114">
        <v>252870</v>
      </c>
      <c r="H31" s="114">
        <v>4907</v>
      </c>
      <c r="I31" s="114">
        <v>79978</v>
      </c>
      <c r="J31" s="114">
        <v>443</v>
      </c>
      <c r="K31" s="114">
        <v>3486</v>
      </c>
      <c r="L31" s="114">
        <v>1270</v>
      </c>
      <c r="M31" s="114">
        <v>22085</v>
      </c>
      <c r="N31" s="114">
        <v>6945</v>
      </c>
      <c r="O31" s="114">
        <v>809533</v>
      </c>
      <c r="P31" s="116">
        <v>0</v>
      </c>
      <c r="Q31" s="114">
        <v>0</v>
      </c>
      <c r="R31" s="114">
        <v>77</v>
      </c>
      <c r="S31" s="114">
        <v>1686</v>
      </c>
      <c r="T31" s="114">
        <v>22</v>
      </c>
      <c r="U31" s="125">
        <v>3834</v>
      </c>
      <c r="V31" s="117" t="s">
        <v>27</v>
      </c>
    </row>
    <row r="32" spans="1:22" s="19" customFormat="1" ht="19.5" customHeight="1">
      <c r="A32" s="28" t="s">
        <v>28</v>
      </c>
      <c r="B32" s="114">
        <v>7632</v>
      </c>
      <c r="C32" s="127">
        <v>10670</v>
      </c>
      <c r="D32" s="120">
        <v>1524361</v>
      </c>
      <c r="E32" s="115">
        <v>11</v>
      </c>
      <c r="F32" s="114">
        <v>9577</v>
      </c>
      <c r="G32" s="114">
        <v>391122</v>
      </c>
      <c r="H32" s="114">
        <v>7057</v>
      </c>
      <c r="I32" s="114">
        <v>96508</v>
      </c>
      <c r="J32" s="114">
        <v>688</v>
      </c>
      <c r="K32" s="114">
        <v>4921</v>
      </c>
      <c r="L32" s="114">
        <v>1641</v>
      </c>
      <c r="M32" s="114">
        <v>38594</v>
      </c>
      <c r="N32" s="114">
        <v>8644</v>
      </c>
      <c r="O32" s="114">
        <v>986632</v>
      </c>
      <c r="P32" s="116">
        <v>2</v>
      </c>
      <c r="Q32" s="114">
        <v>394</v>
      </c>
      <c r="R32" s="114">
        <v>285</v>
      </c>
      <c r="S32" s="114">
        <v>5661</v>
      </c>
      <c r="T32" s="118">
        <v>4</v>
      </c>
      <c r="U32" s="128">
        <v>527</v>
      </c>
      <c r="V32" s="117" t="s">
        <v>29</v>
      </c>
    </row>
    <row r="33" spans="1:22" s="19" customFormat="1" ht="19.5" customHeight="1">
      <c r="A33" s="28" t="s">
        <v>30</v>
      </c>
      <c r="B33" s="114">
        <v>4262</v>
      </c>
      <c r="C33" s="114">
        <v>5960</v>
      </c>
      <c r="D33" s="120">
        <v>813729</v>
      </c>
      <c r="E33" s="115">
        <v>11.42</v>
      </c>
      <c r="F33" s="114">
        <v>4987</v>
      </c>
      <c r="G33" s="114">
        <v>211722</v>
      </c>
      <c r="H33" s="114">
        <v>3287</v>
      </c>
      <c r="I33" s="114">
        <v>48570</v>
      </c>
      <c r="J33" s="114">
        <v>453</v>
      </c>
      <c r="K33" s="114">
        <v>3822</v>
      </c>
      <c r="L33" s="114">
        <v>934</v>
      </c>
      <c r="M33" s="114">
        <v>30353</v>
      </c>
      <c r="N33" s="114">
        <v>4834</v>
      </c>
      <c r="O33" s="114">
        <v>515975</v>
      </c>
      <c r="P33" s="116">
        <v>2</v>
      </c>
      <c r="Q33" s="118">
        <v>0</v>
      </c>
      <c r="R33" s="114">
        <v>116</v>
      </c>
      <c r="S33" s="116">
        <v>3288</v>
      </c>
      <c r="T33" s="116">
        <v>0</v>
      </c>
      <c r="U33" s="125">
        <v>0</v>
      </c>
      <c r="V33" s="117" t="s">
        <v>31</v>
      </c>
    </row>
    <row r="34" spans="1:22" s="19" customFormat="1" ht="19.5" customHeight="1">
      <c r="A34" s="28" t="s">
        <v>32</v>
      </c>
      <c r="B34" s="114">
        <v>2447</v>
      </c>
      <c r="C34" s="114">
        <v>3389</v>
      </c>
      <c r="D34" s="120">
        <f t="shared" si="1"/>
        <v>493433</v>
      </c>
      <c r="E34" s="115">
        <v>13.11</v>
      </c>
      <c r="F34" s="114">
        <v>3333</v>
      </c>
      <c r="G34" s="114">
        <v>131529</v>
      </c>
      <c r="H34" s="114">
        <v>2076</v>
      </c>
      <c r="I34" s="114">
        <v>28520</v>
      </c>
      <c r="J34" s="114">
        <v>254</v>
      </c>
      <c r="K34" s="114">
        <v>1854</v>
      </c>
      <c r="L34" s="114">
        <v>394</v>
      </c>
      <c r="M34" s="114">
        <v>5932</v>
      </c>
      <c r="N34" s="114">
        <v>3389</v>
      </c>
      <c r="O34" s="114">
        <v>324088</v>
      </c>
      <c r="P34" s="118">
        <v>0</v>
      </c>
      <c r="Q34" s="118">
        <v>0</v>
      </c>
      <c r="R34" s="116">
        <v>72</v>
      </c>
      <c r="S34" s="118">
        <v>1089</v>
      </c>
      <c r="T34" s="114">
        <v>0</v>
      </c>
      <c r="U34" s="125">
        <v>421</v>
      </c>
      <c r="V34" s="117" t="s">
        <v>33</v>
      </c>
    </row>
    <row r="35" spans="1:22" s="19" customFormat="1" ht="19.5" customHeight="1">
      <c r="A35" s="28" t="s">
        <v>34</v>
      </c>
      <c r="B35" s="114">
        <v>2239</v>
      </c>
      <c r="C35" s="114">
        <v>2812</v>
      </c>
      <c r="D35" s="120">
        <v>423020</v>
      </c>
      <c r="E35" s="115">
        <v>8.73</v>
      </c>
      <c r="F35" s="114">
        <v>2316</v>
      </c>
      <c r="G35" s="114">
        <v>96227</v>
      </c>
      <c r="H35" s="114">
        <v>1128</v>
      </c>
      <c r="I35" s="114">
        <v>13995</v>
      </c>
      <c r="J35" s="114">
        <v>72</v>
      </c>
      <c r="K35" s="114">
        <v>510</v>
      </c>
      <c r="L35" s="114">
        <v>536</v>
      </c>
      <c r="M35" s="114">
        <v>11371</v>
      </c>
      <c r="N35" s="114">
        <v>2508</v>
      </c>
      <c r="O35" s="114">
        <v>299872</v>
      </c>
      <c r="P35" s="116">
        <v>0</v>
      </c>
      <c r="Q35" s="118">
        <v>0</v>
      </c>
      <c r="R35" s="116">
        <v>36</v>
      </c>
      <c r="S35" s="118">
        <v>782</v>
      </c>
      <c r="T35" s="114">
        <v>2</v>
      </c>
      <c r="U35" s="125">
        <v>262</v>
      </c>
      <c r="V35" s="117" t="s">
        <v>35</v>
      </c>
    </row>
    <row r="36" spans="1:22" s="19" customFormat="1" ht="19.5" customHeight="1">
      <c r="A36" s="34" t="s">
        <v>36</v>
      </c>
      <c r="B36" s="114">
        <v>1275</v>
      </c>
      <c r="C36" s="114">
        <v>1595</v>
      </c>
      <c r="D36" s="120">
        <v>262644</v>
      </c>
      <c r="E36" s="115">
        <v>5.3</v>
      </c>
      <c r="F36" s="114">
        <v>1252</v>
      </c>
      <c r="G36" s="114">
        <v>54808</v>
      </c>
      <c r="H36" s="114">
        <v>625</v>
      </c>
      <c r="I36" s="114">
        <v>6608</v>
      </c>
      <c r="J36" s="118">
        <v>45</v>
      </c>
      <c r="K36" s="118">
        <v>349</v>
      </c>
      <c r="L36" s="118">
        <v>327</v>
      </c>
      <c r="M36" s="118">
        <v>4846</v>
      </c>
      <c r="N36" s="114">
        <v>1364</v>
      </c>
      <c r="O36" s="114">
        <v>195863</v>
      </c>
      <c r="P36" s="116">
        <v>0</v>
      </c>
      <c r="Q36" s="118">
        <v>0</v>
      </c>
      <c r="R36" s="116">
        <v>1</v>
      </c>
      <c r="S36" s="118">
        <v>11</v>
      </c>
      <c r="T36" s="118">
        <v>1</v>
      </c>
      <c r="U36" s="128">
        <v>160</v>
      </c>
      <c r="V36" s="117" t="s">
        <v>37</v>
      </c>
    </row>
    <row r="37" spans="1:22" s="19" customFormat="1" ht="19.5" customHeight="1">
      <c r="A37" s="28" t="s">
        <v>38</v>
      </c>
      <c r="B37" s="114">
        <v>1658</v>
      </c>
      <c r="C37" s="114">
        <v>2011</v>
      </c>
      <c r="D37" s="120">
        <f t="shared" si="1"/>
        <v>341305</v>
      </c>
      <c r="E37" s="115">
        <v>6</v>
      </c>
      <c r="F37" s="114">
        <v>1517</v>
      </c>
      <c r="G37" s="114">
        <v>70237</v>
      </c>
      <c r="H37" s="114">
        <v>737</v>
      </c>
      <c r="I37" s="114">
        <v>10912</v>
      </c>
      <c r="J37" s="114">
        <v>63</v>
      </c>
      <c r="K37" s="114">
        <v>370</v>
      </c>
      <c r="L37" s="114">
        <v>536</v>
      </c>
      <c r="M37" s="114">
        <v>6428</v>
      </c>
      <c r="N37" s="114">
        <v>1867</v>
      </c>
      <c r="O37" s="114">
        <v>252212</v>
      </c>
      <c r="P37" s="116">
        <v>0</v>
      </c>
      <c r="Q37" s="118">
        <v>0</v>
      </c>
      <c r="R37" s="116">
        <v>5</v>
      </c>
      <c r="S37" s="118">
        <v>186</v>
      </c>
      <c r="T37" s="114">
        <v>2</v>
      </c>
      <c r="U37" s="125">
        <v>960</v>
      </c>
      <c r="V37" s="117" t="s">
        <v>39</v>
      </c>
    </row>
    <row r="38" spans="1:22" s="19" customFormat="1" ht="19.5" customHeight="1">
      <c r="A38" s="28" t="s">
        <v>40</v>
      </c>
      <c r="B38" s="114">
        <v>5816</v>
      </c>
      <c r="C38" s="114">
        <v>7662</v>
      </c>
      <c r="D38" s="120">
        <f t="shared" si="1"/>
        <v>1085581</v>
      </c>
      <c r="E38" s="115">
        <v>10.46</v>
      </c>
      <c r="F38" s="114">
        <v>6386</v>
      </c>
      <c r="G38" s="114">
        <v>276900</v>
      </c>
      <c r="H38" s="114">
        <v>3903</v>
      </c>
      <c r="I38" s="114">
        <v>40607</v>
      </c>
      <c r="J38" s="114">
        <v>304</v>
      </c>
      <c r="K38" s="114">
        <v>2344</v>
      </c>
      <c r="L38" s="114">
        <v>1294</v>
      </c>
      <c r="M38" s="114">
        <v>23370</v>
      </c>
      <c r="N38" s="114">
        <v>6133</v>
      </c>
      <c r="O38" s="114">
        <v>736646</v>
      </c>
      <c r="P38" s="116">
        <v>2</v>
      </c>
      <c r="Q38" s="118">
        <v>475</v>
      </c>
      <c r="R38" s="116">
        <v>201</v>
      </c>
      <c r="S38" s="118">
        <v>3884</v>
      </c>
      <c r="T38" s="114">
        <v>8</v>
      </c>
      <c r="U38" s="125">
        <v>1355</v>
      </c>
      <c r="V38" s="117" t="s">
        <v>41</v>
      </c>
    </row>
    <row r="39" spans="1:22" s="19" customFormat="1" ht="19.5" customHeight="1">
      <c r="A39" s="28" t="s">
        <v>71</v>
      </c>
      <c r="B39" s="114">
        <v>4178</v>
      </c>
      <c r="C39" s="114">
        <v>5627</v>
      </c>
      <c r="D39" s="120">
        <f t="shared" si="1"/>
        <v>739444</v>
      </c>
      <c r="E39" s="115">
        <v>11.24</v>
      </c>
      <c r="F39" s="114">
        <v>4930</v>
      </c>
      <c r="G39" s="114">
        <v>205362</v>
      </c>
      <c r="H39" s="114">
        <v>2783</v>
      </c>
      <c r="I39" s="114">
        <v>33205</v>
      </c>
      <c r="J39" s="114">
        <v>216</v>
      </c>
      <c r="K39" s="114">
        <v>2154</v>
      </c>
      <c r="L39" s="114">
        <v>1276</v>
      </c>
      <c r="M39" s="116">
        <v>17471</v>
      </c>
      <c r="N39" s="114">
        <v>5046</v>
      </c>
      <c r="O39" s="116">
        <v>477788</v>
      </c>
      <c r="P39" s="116">
        <v>0</v>
      </c>
      <c r="Q39" s="116">
        <v>0</v>
      </c>
      <c r="R39" s="116">
        <v>125</v>
      </c>
      <c r="S39" s="116">
        <v>2929</v>
      </c>
      <c r="T39" s="114">
        <v>1</v>
      </c>
      <c r="U39" s="129">
        <v>535</v>
      </c>
      <c r="V39" s="117" t="s">
        <v>75</v>
      </c>
    </row>
    <row r="40" spans="1:22" s="19" customFormat="1" ht="19.5" customHeight="1">
      <c r="A40" s="28" t="s">
        <v>83</v>
      </c>
      <c r="B40" s="114">
        <v>1135</v>
      </c>
      <c r="C40" s="114">
        <v>1473</v>
      </c>
      <c r="D40" s="120">
        <v>194261</v>
      </c>
      <c r="E40" s="115">
        <v>6.81</v>
      </c>
      <c r="F40" s="114">
        <v>1197</v>
      </c>
      <c r="G40" s="114">
        <v>57776</v>
      </c>
      <c r="H40" s="114">
        <v>901</v>
      </c>
      <c r="I40" s="114">
        <v>11798</v>
      </c>
      <c r="J40" s="114">
        <v>72</v>
      </c>
      <c r="K40" s="114">
        <v>534</v>
      </c>
      <c r="L40" s="114">
        <v>384</v>
      </c>
      <c r="M40" s="116">
        <v>2650</v>
      </c>
      <c r="N40" s="114">
        <v>1373</v>
      </c>
      <c r="O40" s="116">
        <v>120398</v>
      </c>
      <c r="P40" s="116">
        <v>0</v>
      </c>
      <c r="Q40" s="116"/>
      <c r="R40" s="116">
        <v>42</v>
      </c>
      <c r="S40" s="116">
        <v>747</v>
      </c>
      <c r="T40" s="114">
        <v>4</v>
      </c>
      <c r="U40" s="129">
        <v>357</v>
      </c>
      <c r="V40" s="117" t="s">
        <v>91</v>
      </c>
    </row>
    <row r="41" spans="1:22" s="19" customFormat="1" ht="19.5" customHeight="1">
      <c r="A41" s="28" t="s">
        <v>84</v>
      </c>
      <c r="B41" s="114">
        <v>209</v>
      </c>
      <c r="C41" s="114">
        <v>284</v>
      </c>
      <c r="D41" s="120">
        <f t="shared" si="1"/>
        <v>280</v>
      </c>
      <c r="E41" s="115">
        <v>8.09</v>
      </c>
      <c r="F41" s="114">
        <v>231</v>
      </c>
      <c r="G41" s="114">
        <v>253</v>
      </c>
      <c r="H41" s="114">
        <v>88</v>
      </c>
      <c r="I41" s="114">
        <v>22</v>
      </c>
      <c r="J41" s="114">
        <v>12</v>
      </c>
      <c r="K41" s="114">
        <v>1</v>
      </c>
      <c r="L41" s="114">
        <v>55</v>
      </c>
      <c r="M41" s="116">
        <v>0</v>
      </c>
      <c r="N41" s="114">
        <v>234</v>
      </c>
      <c r="O41" s="116">
        <v>0</v>
      </c>
      <c r="P41" s="116">
        <v>0</v>
      </c>
      <c r="Q41" s="116"/>
      <c r="R41" s="116">
        <v>11</v>
      </c>
      <c r="S41" s="116">
        <v>4</v>
      </c>
      <c r="T41" s="114">
        <v>1</v>
      </c>
      <c r="U41" s="129">
        <v>0</v>
      </c>
      <c r="V41" s="117" t="s">
        <v>92</v>
      </c>
    </row>
    <row r="42" spans="1:22" s="19" customFormat="1" ht="19.5" customHeight="1">
      <c r="A42" s="28" t="s">
        <v>79</v>
      </c>
      <c r="B42" s="130">
        <v>4400</v>
      </c>
      <c r="C42" s="131">
        <v>5920</v>
      </c>
      <c r="D42" s="131">
        <v>267698</v>
      </c>
      <c r="E42" s="132">
        <v>6.98</v>
      </c>
      <c r="F42" s="131">
        <v>4912</v>
      </c>
      <c r="G42" s="131">
        <v>227616</v>
      </c>
      <c r="H42" s="131">
        <v>2389</v>
      </c>
      <c r="I42" s="131">
        <v>28711</v>
      </c>
      <c r="J42" s="131">
        <v>363</v>
      </c>
      <c r="K42" s="131">
        <v>2850</v>
      </c>
      <c r="L42" s="131">
        <v>1164</v>
      </c>
      <c r="M42" s="131">
        <v>1145</v>
      </c>
      <c r="N42" s="131">
        <v>5033</v>
      </c>
      <c r="O42" s="131">
        <v>3290</v>
      </c>
      <c r="P42" s="131">
        <v>0</v>
      </c>
      <c r="Q42" s="131">
        <v>0</v>
      </c>
      <c r="R42" s="131">
        <v>151</v>
      </c>
      <c r="S42" s="131">
        <v>3361</v>
      </c>
      <c r="T42" s="131">
        <v>2</v>
      </c>
      <c r="U42" s="133">
        <v>724</v>
      </c>
      <c r="V42" s="117" t="s">
        <v>93</v>
      </c>
    </row>
    <row r="43" spans="1:22" s="19" customFormat="1" ht="19.5" customHeight="1">
      <c r="A43" s="28" t="s">
        <v>80</v>
      </c>
      <c r="B43" s="130">
        <v>1114</v>
      </c>
      <c r="C43" s="131">
        <v>1457</v>
      </c>
      <c r="D43" s="131">
        <f>G43+I43+K43+M43+O43+Q43+S43+U43</f>
        <v>67413</v>
      </c>
      <c r="E43" s="134" t="s">
        <v>90</v>
      </c>
      <c r="F43" s="131">
        <v>1195</v>
      </c>
      <c r="G43" s="131">
        <v>52130</v>
      </c>
      <c r="H43" s="131">
        <v>904</v>
      </c>
      <c r="I43" s="131">
        <v>12205</v>
      </c>
      <c r="J43" s="131">
        <v>70</v>
      </c>
      <c r="K43" s="131">
        <v>637</v>
      </c>
      <c r="L43" s="131">
        <v>376</v>
      </c>
      <c r="M43" s="131">
        <v>534</v>
      </c>
      <c r="N43" s="131">
        <v>1326</v>
      </c>
      <c r="O43" s="131">
        <v>849</v>
      </c>
      <c r="P43" s="131">
        <v>0</v>
      </c>
      <c r="Q43" s="135">
        <v>0</v>
      </c>
      <c r="R43" s="131">
        <v>42</v>
      </c>
      <c r="S43" s="135">
        <v>745</v>
      </c>
      <c r="T43" s="135">
        <v>1</v>
      </c>
      <c r="U43" s="133">
        <v>313</v>
      </c>
      <c r="V43" s="117" t="s">
        <v>21</v>
      </c>
    </row>
    <row r="44" spans="1:22" s="19" customFormat="1" ht="19.5" customHeight="1">
      <c r="A44" s="28" t="s">
        <v>81</v>
      </c>
      <c r="B44" s="130">
        <v>2676</v>
      </c>
      <c r="C44" s="131">
        <v>3968</v>
      </c>
      <c r="D44" s="131">
        <f>G44+I44+K44+M44+O44+Q44+S44+U44</f>
        <v>151646</v>
      </c>
      <c r="E44" s="132">
        <v>11.31</v>
      </c>
      <c r="F44" s="131">
        <v>3329</v>
      </c>
      <c r="G44" s="131">
        <v>121541</v>
      </c>
      <c r="H44" s="131">
        <v>2030</v>
      </c>
      <c r="I44" s="131">
        <v>23495</v>
      </c>
      <c r="J44" s="131">
        <v>396</v>
      </c>
      <c r="K44" s="131">
        <v>3068</v>
      </c>
      <c r="L44" s="131">
        <v>784</v>
      </c>
      <c r="M44" s="131">
        <v>30</v>
      </c>
      <c r="N44" s="131">
        <v>3393</v>
      </c>
      <c r="O44" s="131">
        <v>526</v>
      </c>
      <c r="P44" s="135">
        <v>0</v>
      </c>
      <c r="Q44" s="135">
        <v>0</v>
      </c>
      <c r="R44" s="131">
        <v>121</v>
      </c>
      <c r="S44" s="131">
        <v>2725</v>
      </c>
      <c r="T44" s="131">
        <v>2</v>
      </c>
      <c r="U44" s="133">
        <v>261</v>
      </c>
      <c r="V44" s="119" t="s">
        <v>94</v>
      </c>
    </row>
    <row r="45" spans="1:22" s="19" customFormat="1" ht="19.5" customHeight="1">
      <c r="A45" s="28" t="s">
        <v>82</v>
      </c>
      <c r="B45" s="130" t="s">
        <v>90</v>
      </c>
      <c r="C45" s="131" t="s">
        <v>90</v>
      </c>
      <c r="D45" s="131">
        <v>1326</v>
      </c>
      <c r="E45" s="134" t="s">
        <v>90</v>
      </c>
      <c r="F45" s="130" t="s">
        <v>90</v>
      </c>
      <c r="G45" s="131">
        <v>371</v>
      </c>
      <c r="H45" s="131" t="s">
        <v>90</v>
      </c>
      <c r="I45" s="131">
        <v>142</v>
      </c>
      <c r="J45" s="131" t="s">
        <v>90</v>
      </c>
      <c r="K45" s="131" t="s">
        <v>90</v>
      </c>
      <c r="L45" s="131" t="s">
        <v>90</v>
      </c>
      <c r="M45" s="131">
        <v>2</v>
      </c>
      <c r="N45" s="131" t="s">
        <v>90</v>
      </c>
      <c r="O45" s="131">
        <v>812</v>
      </c>
      <c r="P45" s="131" t="s">
        <v>90</v>
      </c>
      <c r="Q45" s="131" t="s">
        <v>90</v>
      </c>
      <c r="R45" s="131" t="s">
        <v>90</v>
      </c>
      <c r="S45" s="131" t="s">
        <v>90</v>
      </c>
      <c r="T45" s="131" t="s">
        <v>90</v>
      </c>
      <c r="U45" s="131" t="s">
        <v>90</v>
      </c>
      <c r="V45" s="136" t="s">
        <v>95</v>
      </c>
    </row>
    <row r="46" spans="1:22" s="19" customFormat="1" ht="30" customHeight="1">
      <c r="A46" s="81" t="s">
        <v>87</v>
      </c>
      <c r="B46" s="137" t="s">
        <v>90</v>
      </c>
      <c r="C46" s="138" t="s">
        <v>90</v>
      </c>
      <c r="D46" s="139">
        <f>M46+O46</f>
        <v>1105177</v>
      </c>
      <c r="E46" s="140" t="s">
        <v>90</v>
      </c>
      <c r="F46" s="137" t="s">
        <v>90</v>
      </c>
      <c r="G46" s="138" t="s">
        <v>90</v>
      </c>
      <c r="H46" s="138" t="s">
        <v>90</v>
      </c>
      <c r="I46" s="138" t="s">
        <v>90</v>
      </c>
      <c r="J46" s="138" t="s">
        <v>90</v>
      </c>
      <c r="K46" s="138" t="s">
        <v>90</v>
      </c>
      <c r="L46" s="138" t="s">
        <v>90</v>
      </c>
      <c r="M46" s="138">
        <v>49325</v>
      </c>
      <c r="N46" s="138" t="s">
        <v>90</v>
      </c>
      <c r="O46" s="138">
        <v>1055852</v>
      </c>
      <c r="P46" s="138" t="s">
        <v>90</v>
      </c>
      <c r="Q46" s="138" t="s">
        <v>90</v>
      </c>
      <c r="R46" s="138" t="s">
        <v>90</v>
      </c>
      <c r="S46" s="138" t="s">
        <v>90</v>
      </c>
      <c r="T46" s="138" t="s">
        <v>90</v>
      </c>
      <c r="U46" s="138" t="s">
        <v>90</v>
      </c>
      <c r="V46" s="141" t="s">
        <v>96</v>
      </c>
    </row>
    <row r="47" spans="1:22" s="19" customFormat="1" ht="18" customHeight="1">
      <c r="A47" s="38" t="s">
        <v>63</v>
      </c>
      <c r="B47" s="124"/>
      <c r="C47" s="124"/>
      <c r="D47" s="124"/>
      <c r="E47" s="142"/>
      <c r="F47" s="120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</row>
    <row r="48" spans="1:22" s="19" customFormat="1" ht="18" customHeight="1">
      <c r="A48" s="38" t="s">
        <v>88</v>
      </c>
      <c r="B48" s="124"/>
      <c r="C48" s="124"/>
      <c r="D48" s="124"/>
      <c r="E48" s="142"/>
      <c r="F48" s="120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</row>
    <row r="49" spans="1:22" s="19" customFormat="1" ht="18" customHeight="1" thickBot="1">
      <c r="A49" s="83" t="s">
        <v>89</v>
      </c>
      <c r="B49" s="143"/>
      <c r="C49" s="143"/>
      <c r="D49" s="143"/>
      <c r="E49" s="144"/>
      <c r="F49" s="145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</row>
    <row r="50" spans="3:21" ht="18" customHeight="1">
      <c r="C50" s="40">
        <f>SUM(C42:C46)</f>
        <v>11345</v>
      </c>
      <c r="D50" s="40">
        <f>G50+I50+K50+M50+O50+Q50+S50+U50</f>
        <v>1593260</v>
      </c>
      <c r="G50" s="82">
        <f>SUM(G42:G46)</f>
        <v>401658</v>
      </c>
      <c r="I50" s="84">
        <f>SUM(I42:I46)</f>
        <v>64553</v>
      </c>
      <c r="K50" s="82">
        <f>SUM(K42:K46)</f>
        <v>6555</v>
      </c>
      <c r="L50" s="40"/>
      <c r="M50" s="82">
        <f>SUM(M42:M46)</f>
        <v>51036</v>
      </c>
      <c r="O50" s="84">
        <f>SUM(O42:O46)</f>
        <v>1061329</v>
      </c>
      <c r="Q50" s="82">
        <f>SUM(Q42:Q46)</f>
        <v>0</v>
      </c>
      <c r="S50" s="84">
        <f>SUM(S42:S46)</f>
        <v>6831</v>
      </c>
      <c r="U50" s="84">
        <f>SUM(U42:U46)</f>
        <v>1298</v>
      </c>
    </row>
    <row r="52" spans="2:21" ht="12">
      <c r="B52" s="82">
        <f>SUM(B27:B46)</f>
        <v>138512</v>
      </c>
      <c r="C52" s="82">
        <f>SUM(C27:C45)</f>
        <v>188449</v>
      </c>
      <c r="D52" s="84">
        <f>SUM(D28:D46)</f>
        <v>28485725</v>
      </c>
      <c r="E52" s="69" t="s">
        <v>77</v>
      </c>
      <c r="F52" s="82">
        <f>SUM(F27:F45)</f>
        <v>167377</v>
      </c>
      <c r="G52" s="82">
        <f>SUM(G28:G45)</f>
        <v>8000918</v>
      </c>
      <c r="H52" s="82">
        <f>SUM(H27:H45)</f>
        <v>131989</v>
      </c>
      <c r="I52" s="82">
        <f>SUM(I28:I45)</f>
        <v>2176173</v>
      </c>
      <c r="J52" s="82">
        <f>SUM(J27:J45)</f>
        <v>11963</v>
      </c>
      <c r="K52" s="84">
        <f>SUM(K28:K45)</f>
        <v>97026</v>
      </c>
      <c r="L52" s="82">
        <f>SUM(L27:L45)</f>
        <v>25705</v>
      </c>
      <c r="M52" s="82">
        <f>SUM(M28:M46)</f>
        <v>503138</v>
      </c>
      <c r="N52" s="82">
        <f>SUM(N27:N45)</f>
        <v>159199</v>
      </c>
      <c r="O52" s="82">
        <f>SUM(O28:O46)</f>
        <v>17583159</v>
      </c>
      <c r="P52" s="82">
        <f>SUM(P27:P45)</f>
        <v>9</v>
      </c>
      <c r="Q52" s="82">
        <f>SUM(Q28:Q45)</f>
        <v>1259</v>
      </c>
      <c r="R52" s="82">
        <f>SUM(R27:R45)</f>
        <v>4242</v>
      </c>
      <c r="S52" s="84">
        <f>SUM(S27:S46)</f>
        <v>80317</v>
      </c>
      <c r="T52" s="82">
        <f>SUM(T27:T45)</f>
        <v>229</v>
      </c>
      <c r="U52" s="84">
        <f>SUM(U28:U45)</f>
        <v>43733</v>
      </c>
    </row>
    <row r="55" ht="14.25">
      <c r="G55" s="53"/>
    </row>
  </sheetData>
  <mergeCells count="2">
    <mergeCell ref="J4:K4"/>
    <mergeCell ref="L4:M4"/>
  </mergeCells>
  <printOptions/>
  <pageMargins left="0.83" right="0.21" top="0.1968503937007874" bottom="0.3937007874015748" header="0.5118110236220472" footer="0.5118110236220472"/>
  <pageSetup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2007-02-19T06:34:58Z</cp:lastPrinted>
  <dcterms:created xsi:type="dcterms:W3CDTF">2002-02-04T04:37:44Z</dcterms:created>
  <dcterms:modified xsi:type="dcterms:W3CDTF">2007-04-23T11:49:07Z</dcterms:modified>
  <cp:category/>
  <cp:version/>
  <cp:contentType/>
  <cp:contentStatus/>
</cp:coreProperties>
</file>