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3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'103'!$A$1:$R$32</definedName>
  </definedNames>
  <calcPr fullCalcOnLoad="1"/>
</workbook>
</file>

<file path=xl/comments1.xml><?xml version="1.0" encoding="utf-8"?>
<comments xmlns="http://schemas.openxmlformats.org/spreadsheetml/2006/main">
  <authors>
    <author>統計情報課</author>
  </authors>
  <commentList>
    <comment ref="T13" authorId="0">
      <text>
        <r>
          <rPr>
            <b/>
            <sz val="9"/>
            <rFont val="ＭＳ Ｐゴシック"/>
            <family val="3"/>
          </rPr>
          <t>１２－１～１２－３
の帳票と一致するか</t>
        </r>
        <r>
          <rPr>
            <sz val="9"/>
            <rFont val="ＭＳ Ｐゴシック"/>
            <family val="3"/>
          </rPr>
          <t xml:space="preserve">
（事業所数、従業者数層系、出荷額、付加価値額）</t>
        </r>
      </text>
    </comment>
  </commentList>
</comments>
</file>

<file path=xl/sharedStrings.xml><?xml version="1.0" encoding="utf-8"?>
<sst xmlns="http://schemas.openxmlformats.org/spreadsheetml/2006/main" count="780" uniqueCount="123">
  <si>
    <t>(単位 万円)</t>
  </si>
  <si>
    <t xml:space="preserve"> 産業分類</t>
  </si>
  <si>
    <t>原   材   料   使   用   額   等</t>
  </si>
  <si>
    <t>製   造   品   出   荷   額   等</t>
  </si>
  <si>
    <t>標示</t>
  </si>
  <si>
    <t>総  数</t>
  </si>
  <si>
    <t>9人以下</t>
  </si>
  <si>
    <t>10-19人</t>
  </si>
  <si>
    <t>20-29人</t>
  </si>
  <si>
    <t>30-49人</t>
  </si>
  <si>
    <t>50-99人</t>
  </si>
  <si>
    <t>100-199人</t>
  </si>
  <si>
    <t>200人以上</t>
  </si>
  <si>
    <t>番号</t>
  </si>
  <si>
    <t>総 平 均</t>
  </si>
  <si>
    <t>総</t>
  </si>
  <si>
    <t>資料:県統計調査課「大分県の工業」</t>
  </si>
  <si>
    <t>09 食   料   品</t>
  </si>
  <si>
    <t>10 飲料・たばこ</t>
  </si>
  <si>
    <r>
      <t>10</t>
    </r>
  </si>
  <si>
    <t>11 繊        維</t>
  </si>
  <si>
    <r>
      <t>11</t>
    </r>
  </si>
  <si>
    <t>12 衣        服</t>
  </si>
  <si>
    <r>
      <t>12</t>
    </r>
  </si>
  <si>
    <t>13 木        材</t>
  </si>
  <si>
    <r>
      <t>13</t>
    </r>
  </si>
  <si>
    <t>14 家        具</t>
  </si>
  <si>
    <r>
      <t>14</t>
    </r>
  </si>
  <si>
    <t>15 パルプ ・ 紙</t>
  </si>
  <si>
    <r>
      <t>15</t>
    </r>
  </si>
  <si>
    <t>16 印        刷</t>
  </si>
  <si>
    <r>
      <t>16</t>
    </r>
  </si>
  <si>
    <t>17 化        学</t>
  </si>
  <si>
    <r>
      <t>17</t>
    </r>
  </si>
  <si>
    <t>18 石油 ・ 石炭</t>
  </si>
  <si>
    <r>
      <t>18</t>
    </r>
  </si>
  <si>
    <t>19 プラスチック</t>
  </si>
  <si>
    <r>
      <t>19</t>
    </r>
  </si>
  <si>
    <t>20 ゴ ム  製 品</t>
  </si>
  <si>
    <r>
      <t>20</t>
    </r>
  </si>
  <si>
    <t>21 な め し  革</t>
  </si>
  <si>
    <r>
      <t>21</t>
    </r>
  </si>
  <si>
    <t>22 窯 業・土 石</t>
  </si>
  <si>
    <r>
      <t>22</t>
    </r>
  </si>
  <si>
    <t>23 鉄        鋼</t>
  </si>
  <si>
    <r>
      <t>23</t>
    </r>
  </si>
  <si>
    <t>24 非 鉄  金 属</t>
  </si>
  <si>
    <r>
      <t>24</t>
    </r>
  </si>
  <si>
    <t>25 金 属  製 品</t>
  </si>
  <si>
    <r>
      <t>25</t>
    </r>
  </si>
  <si>
    <t>26 一 般  機 械</t>
  </si>
  <si>
    <r>
      <t>26</t>
    </r>
  </si>
  <si>
    <t>27 電 気  機 器</t>
  </si>
  <si>
    <r>
      <t>27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</si>
  <si>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情 報  通 信</t>
    </r>
  </si>
  <si>
    <r>
      <t>28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</si>
  <si>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電 子  部 品</t>
    </r>
  </si>
  <si>
    <r>
      <t>29</t>
    </r>
  </si>
  <si>
    <t>30 輸 送  機 器</t>
  </si>
  <si>
    <r>
      <t>30</t>
    </r>
  </si>
  <si>
    <t>31 精 密  機 器</t>
  </si>
  <si>
    <r>
      <t>31</t>
    </r>
  </si>
  <si>
    <t>32 その他 製 品</t>
  </si>
  <si>
    <r>
      <t>32</t>
    </r>
  </si>
  <si>
    <t>X</t>
  </si>
  <si>
    <t xml:space="preserve"> ２ 産業中分類別･従業者規模別統計表(従業者4人以上)</t>
  </si>
  <si>
    <t xml:space="preserve">  産業中分類</t>
  </si>
  <si>
    <t>製造品出荷額等（万円）</t>
  </si>
  <si>
    <t>産  業</t>
  </si>
  <si>
    <t>中分類</t>
  </si>
  <si>
    <t>(従業者規模別)</t>
  </si>
  <si>
    <t>(規模)</t>
  </si>
  <si>
    <t xml:space="preserve">    総    数</t>
  </si>
  <si>
    <t xml:space="preserve"> 総  数</t>
  </si>
  <si>
    <t xml:space="preserve">     4 ～   9</t>
  </si>
  <si>
    <t>4～  9</t>
  </si>
  <si>
    <t xml:space="preserve">    10 ～  19</t>
  </si>
  <si>
    <t>10～ 19</t>
  </si>
  <si>
    <t xml:space="preserve">    20 ～  29</t>
  </si>
  <si>
    <t>20～ 29</t>
  </si>
  <si>
    <t xml:space="preserve">    30 ～  49</t>
  </si>
  <si>
    <t>30～ 49</t>
  </si>
  <si>
    <t xml:space="preserve">    50 ～  99</t>
  </si>
  <si>
    <t>50～ 99</t>
  </si>
  <si>
    <t xml:space="preserve">   100 ～ 199</t>
  </si>
  <si>
    <t>100～199</t>
  </si>
  <si>
    <t xml:space="preserve">   200 ～ 299</t>
  </si>
  <si>
    <t>200～299</t>
  </si>
  <si>
    <t xml:space="preserve">   300 ～ 499</t>
  </si>
  <si>
    <t>300～499</t>
  </si>
  <si>
    <t xml:space="preserve"> </t>
  </si>
  <si>
    <t>Ｘ</t>
  </si>
  <si>
    <t>原材料
使用額
（万円）</t>
  </si>
  <si>
    <t xml:space="preserve">   500人以上</t>
  </si>
  <si>
    <t>09  食 料 品</t>
  </si>
  <si>
    <t>09</t>
  </si>
  <si>
    <t xml:space="preserve">10 飲料･たばこ </t>
  </si>
  <si>
    <t>11  繊     維</t>
  </si>
  <si>
    <t>12  衣     服</t>
  </si>
  <si>
    <t>13  木    材</t>
  </si>
  <si>
    <t>14 家     具</t>
  </si>
  <si>
    <t>15 パルプ・紙</t>
  </si>
  <si>
    <t>16 印     刷</t>
  </si>
  <si>
    <t>17  化     学</t>
  </si>
  <si>
    <t>18 石油･石炭</t>
  </si>
  <si>
    <t>19 プラスチック</t>
  </si>
  <si>
    <t>20 ゴム製品</t>
  </si>
  <si>
    <t>21 なめし革</t>
  </si>
  <si>
    <t>22 窯業･土石</t>
  </si>
  <si>
    <t>23 鉄     鋼</t>
  </si>
  <si>
    <t>24 非 鉄 金 属</t>
  </si>
  <si>
    <t>25 金 属 製 品</t>
  </si>
  <si>
    <t>26 一 般 機 械</t>
  </si>
  <si>
    <t>27 電 気 機 器</t>
  </si>
  <si>
    <t>28　情 報 通 信</t>
  </si>
  <si>
    <t>29　電 子 部 品</t>
  </si>
  <si>
    <t>30 輸 送 機 器</t>
  </si>
  <si>
    <t>31 精 密 機 器</t>
  </si>
  <si>
    <t>32 その他製品</t>
  </si>
  <si>
    <t>従業者数（人）</t>
  </si>
  <si>
    <r>
      <t>0</t>
    </r>
    <r>
      <rPr>
        <sz val="10"/>
        <rFont val="ＭＳ 明朝"/>
        <family val="1"/>
      </rPr>
      <t>9</t>
    </r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</si>
  <si>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</si>
  <si>
    <t>103．産業別､規模別従業者1人当たり原材料使用額等        　および製造品出荷額等(従業者4人以上の事業所)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</si>
</sst>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  <numFmt numFmtId="198" formatCode="0_);[Red]\(0\)"/>
    <numFmt numFmtId="199" formatCode="_ * #,##0.0000000000000_ ;_ * \-#,##0.0000000000000_ ;_ * &quot;-&quot;?????????????_ ;_ @_ 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b/>
      <sz val="8"/>
      <name val="ＭＳ 明朝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12">
    <xf numFmtId="0" fontId="0" fillId="0" borderId="0" xfId="0" applyAlignment="1">
      <alignment/>
    </xf>
    <xf numFmtId="0" fontId="6" fillId="0" borderId="0" xfId="20" applyFont="1" applyAlignment="1" applyProtection="1">
      <alignment horizontal="centerContinuous"/>
      <protection/>
    </xf>
    <xf numFmtId="0" fontId="0" fillId="0" borderId="0" xfId="20" applyFont="1" applyAlignment="1" applyProtection="1">
      <alignment horizontal="centerContinuous"/>
      <protection/>
    </xf>
    <xf numFmtId="0" fontId="0" fillId="0" borderId="0" xfId="20" applyFont="1" applyAlignment="1">
      <alignment horizontal="centerContinuous"/>
      <protection/>
    </xf>
    <xf numFmtId="176" fontId="6" fillId="0" borderId="0" xfId="20" applyNumberFormat="1" applyFont="1" applyAlignment="1">
      <alignment horizontal="centerContinuous"/>
      <protection/>
    </xf>
    <xf numFmtId="0" fontId="4" fillId="0" borderId="0" xfId="21">
      <alignment/>
      <protection/>
    </xf>
    <xf numFmtId="0" fontId="0" fillId="0" borderId="1" xfId="20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7" fillId="0" borderId="0" xfId="20" applyFont="1" applyAlignment="1" applyProtection="1">
      <alignment horizontal="center" vertical="center"/>
      <protection/>
    </xf>
    <xf numFmtId="0" fontId="7" fillId="0" borderId="2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>
      <alignment horizontal="centerContinuous" vertical="center"/>
      <protection/>
    </xf>
    <xf numFmtId="0" fontId="7" fillId="0" borderId="3" xfId="20" applyFont="1" applyBorder="1" applyAlignment="1" applyProtection="1">
      <alignment horizontal="centerContinuous" vertical="center"/>
      <protection/>
    </xf>
    <xf numFmtId="176" fontId="7" fillId="0" borderId="4" xfId="20" applyNumberFormat="1" applyFont="1" applyBorder="1" applyAlignment="1">
      <alignment horizontal="center" vertical="center"/>
      <protection/>
    </xf>
    <xf numFmtId="0" fontId="7" fillId="0" borderId="3" xfId="20" applyFont="1" applyBorder="1" applyAlignment="1">
      <alignment vertical="center"/>
      <protection/>
    </xf>
    <xf numFmtId="0" fontId="7" fillId="0" borderId="4" xfId="20" applyFont="1" applyBorder="1" applyAlignment="1" applyProtection="1">
      <alignment horizontal="center" vertical="center"/>
      <protection/>
    </xf>
    <xf numFmtId="176" fontId="7" fillId="0" borderId="2" xfId="20" applyNumberFormat="1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center"/>
      <protection/>
    </xf>
    <xf numFmtId="0" fontId="0" fillId="0" borderId="0" xfId="20" applyFont="1" applyAlignment="1" applyProtection="1">
      <alignment horizontal="center"/>
      <protection/>
    </xf>
    <xf numFmtId="38" fontId="0" fillId="0" borderId="0" xfId="16" applyFont="1" applyAlignment="1" applyProtection="1">
      <alignment horizontal="center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3" xfId="20" applyFont="1" applyBorder="1" applyAlignment="1" applyProtection="1">
      <alignment horizontal="center"/>
      <protection/>
    </xf>
    <xf numFmtId="177" fontId="0" fillId="0" borderId="0" xfId="20" applyNumberFormat="1" applyFont="1">
      <alignment/>
      <protection/>
    </xf>
    <xf numFmtId="176" fontId="0" fillId="0" borderId="0" xfId="20" applyNumberFormat="1" applyFont="1">
      <alignment/>
      <protection/>
    </xf>
    <xf numFmtId="176" fontId="0" fillId="0" borderId="0" xfId="20" applyNumberFormat="1" applyFont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>
      <alignment horizontal="right"/>
    </xf>
    <xf numFmtId="41" fontId="0" fillId="0" borderId="1" xfId="20" applyNumberFormat="1" applyFont="1" applyBorder="1" applyAlignment="1">
      <alignment horizontal="right"/>
      <protection/>
    </xf>
    <xf numFmtId="41" fontId="8" fillId="0" borderId="5" xfId="0" applyNumberFormat="1" applyFont="1" applyFill="1" applyBorder="1" applyAlignment="1">
      <alignment horizontal="right"/>
    </xf>
    <xf numFmtId="41" fontId="8" fillId="0" borderId="6" xfId="0" applyNumberFormat="1" applyFont="1" applyFill="1" applyBorder="1" applyAlignment="1">
      <alignment horizontal="right"/>
    </xf>
    <xf numFmtId="41" fontId="0" fillId="0" borderId="4" xfId="0" applyNumberFormat="1" applyFont="1" applyFill="1" applyBorder="1" applyAlignment="1">
      <alignment horizontal="right"/>
    </xf>
    <xf numFmtId="41" fontId="9" fillId="0" borderId="0" xfId="21" applyNumberFormat="1" applyFont="1" applyFill="1" applyBorder="1" applyAlignment="1">
      <alignment horizontal="right"/>
      <protection/>
    </xf>
    <xf numFmtId="41" fontId="0" fillId="0" borderId="2" xfId="0" applyNumberFormat="1" applyFont="1" applyFill="1" applyBorder="1" applyAlignment="1">
      <alignment horizontal="right"/>
    </xf>
    <xf numFmtId="49" fontId="0" fillId="0" borderId="2" xfId="20" applyNumberFormat="1" applyFont="1" applyBorder="1" applyAlignment="1">
      <alignment horizontal="center"/>
      <protection/>
    </xf>
    <xf numFmtId="41" fontId="4" fillId="0" borderId="0" xfId="21" applyNumberFormat="1">
      <alignment/>
      <protection/>
    </xf>
    <xf numFmtId="43" fontId="4" fillId="0" borderId="0" xfId="21" applyNumberFormat="1">
      <alignment/>
      <protection/>
    </xf>
    <xf numFmtId="0" fontId="0" fillId="0" borderId="0" xfId="21" applyFont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13" fillId="2" borderId="0" xfId="0" applyFont="1" applyFill="1" applyAlignment="1">
      <alignment horizontal="distributed"/>
    </xf>
    <xf numFmtId="41" fontId="1" fillId="3" borderId="0" xfId="16" applyNumberFormat="1" applyFont="1" applyFill="1" applyAlignment="1">
      <alignment horizontal="right"/>
    </xf>
    <xf numFmtId="41" fontId="0" fillId="0" borderId="0" xfId="16" applyNumberFormat="1" applyFont="1" applyFill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 applyProtection="1">
      <alignment horizontal="right"/>
      <protection/>
    </xf>
    <xf numFmtId="41" fontId="0" fillId="4" borderId="0" xfId="0" applyNumberFormat="1" applyFont="1" applyFill="1" applyAlignment="1" applyProtection="1">
      <alignment horizontal="right"/>
      <protection/>
    </xf>
    <xf numFmtId="41" fontId="0" fillId="0" borderId="0" xfId="16" applyNumberFormat="1" applyFont="1" applyAlignment="1">
      <alignment horizontal="right"/>
    </xf>
    <xf numFmtId="41" fontId="0" fillId="4" borderId="0" xfId="16" applyNumberFormat="1" applyFont="1" applyFill="1" applyAlignment="1">
      <alignment horizontal="right"/>
    </xf>
    <xf numFmtId="0" fontId="0" fillId="0" borderId="4" xfId="0" applyFont="1" applyFill="1" applyBorder="1" applyAlignment="1" applyProtection="1">
      <alignment horizontal="center"/>
      <protection/>
    </xf>
    <xf numFmtId="41" fontId="0" fillId="5" borderId="0" xfId="0" applyNumberFormat="1" applyFont="1" applyFill="1" applyAlignment="1">
      <alignment horizontal="right"/>
    </xf>
    <xf numFmtId="41" fontId="0" fillId="5" borderId="0" xfId="16" applyNumberFormat="1" applyFont="1" applyFill="1" applyAlignment="1">
      <alignment horizontal="right"/>
    </xf>
    <xf numFmtId="41" fontId="0" fillId="0" borderId="8" xfId="0" applyNumberFormat="1" applyFont="1" applyBorder="1" applyAlignment="1">
      <alignment horizontal="right"/>
    </xf>
    <xf numFmtId="41" fontId="0" fillId="0" borderId="8" xfId="16" applyNumberFormat="1" applyFont="1" applyBorder="1" applyAlignment="1">
      <alignment horizontal="right"/>
    </xf>
    <xf numFmtId="41" fontId="0" fillId="0" borderId="9" xfId="0" applyNumberFormat="1" applyFont="1" applyBorder="1" applyAlignment="1">
      <alignment horizontal="right"/>
    </xf>
    <xf numFmtId="41" fontId="0" fillId="0" borderId="9" xfId="16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41" fontId="0" fillId="0" borderId="10" xfId="16" applyNumberFormat="1" applyFont="1" applyBorder="1" applyAlignment="1">
      <alignment horizontal="right"/>
    </xf>
    <xf numFmtId="41" fontId="0" fillId="3" borderId="0" xfId="0" applyNumberFormat="1" applyFont="1" applyFill="1" applyBorder="1" applyAlignment="1" applyProtection="1">
      <alignment horizontal="right"/>
      <protection/>
    </xf>
    <xf numFmtId="41" fontId="0" fillId="3" borderId="0" xfId="16" applyNumberFormat="1" applyFont="1" applyFill="1" applyAlignment="1">
      <alignment horizontal="right"/>
    </xf>
    <xf numFmtId="41" fontId="0" fillId="5" borderId="0" xfId="0" applyNumberFormat="1" applyFont="1" applyFill="1" applyAlignment="1" applyProtection="1">
      <alignment horizontal="right"/>
      <protection/>
    </xf>
    <xf numFmtId="41" fontId="0" fillId="0" borderId="8" xfId="0" applyNumberFormat="1" applyFont="1" applyFill="1" applyBorder="1" applyAlignment="1" applyProtection="1">
      <alignment horizontal="right"/>
      <protection/>
    </xf>
    <xf numFmtId="41" fontId="0" fillId="0" borderId="9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/>
    </xf>
    <xf numFmtId="41" fontId="0" fillId="0" borderId="3" xfId="16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1" fontId="0" fillId="0" borderId="0" xfId="16" applyNumberFormat="1" applyFont="1" applyFill="1" applyAlignment="1" applyProtection="1">
      <alignment horizontal="right"/>
      <protection/>
    </xf>
    <xf numFmtId="41" fontId="0" fillId="4" borderId="0" xfId="16" applyNumberFormat="1" applyFont="1" applyFill="1" applyAlignment="1" applyProtection="1">
      <alignment horizontal="right"/>
      <protection/>
    </xf>
    <xf numFmtId="41" fontId="0" fillId="5" borderId="0" xfId="16" applyNumberFormat="1" applyFont="1" applyFill="1" applyAlignment="1" applyProtection="1">
      <alignment horizontal="right"/>
      <protection/>
    </xf>
    <xf numFmtId="41" fontId="0" fillId="0" borderId="8" xfId="16" applyNumberFormat="1" applyFont="1" applyFill="1" applyBorder="1" applyAlignment="1" applyProtection="1">
      <alignment horizontal="right"/>
      <protection/>
    </xf>
    <xf numFmtId="41" fontId="0" fillId="0" borderId="9" xfId="16" applyNumberFormat="1" applyFont="1" applyFill="1" applyBorder="1" applyAlignment="1" applyProtection="1">
      <alignment horizontal="right"/>
      <protection/>
    </xf>
    <xf numFmtId="41" fontId="0" fillId="0" borderId="10" xfId="16" applyNumberFormat="1" applyFont="1" applyFill="1" applyBorder="1" applyAlignment="1" applyProtection="1">
      <alignment horizontal="right"/>
      <protection/>
    </xf>
    <xf numFmtId="198" fontId="0" fillId="0" borderId="4" xfId="0" applyNumberFormat="1" applyFont="1" applyFill="1" applyBorder="1" applyAlignment="1" applyProtection="1">
      <alignment horizontal="center"/>
      <protection/>
    </xf>
    <xf numFmtId="37" fontId="0" fillId="0" borderId="4" xfId="0" applyNumberFormat="1" applyFont="1" applyFill="1" applyBorder="1" applyAlignment="1" applyProtection="1">
      <alignment horizontal="center"/>
      <protection/>
    </xf>
    <xf numFmtId="178" fontId="0" fillId="0" borderId="4" xfId="0" applyNumberFormat="1" applyFont="1" applyFill="1" applyBorder="1" applyAlignment="1" applyProtection="1">
      <alignment horizontal="center"/>
      <protection/>
    </xf>
    <xf numFmtId="41" fontId="0" fillId="0" borderId="9" xfId="0" applyNumberFormat="1" applyFont="1" applyFill="1" applyBorder="1" applyAlignment="1">
      <alignment horizontal="right"/>
    </xf>
    <xf numFmtId="41" fontId="0" fillId="4" borderId="0" xfId="0" applyNumberFormat="1" applyFont="1" applyFill="1" applyAlignment="1">
      <alignment horizontal="right"/>
    </xf>
    <xf numFmtId="41" fontId="0" fillId="0" borderId="8" xfId="0" applyNumberFormat="1" applyFont="1" applyFill="1" applyBorder="1" applyAlignment="1">
      <alignment horizontal="right"/>
    </xf>
    <xf numFmtId="41" fontId="0" fillId="0" borderId="8" xfId="16" applyNumberFormat="1" applyFont="1" applyFill="1" applyBorder="1" applyAlignment="1">
      <alignment horizontal="right"/>
    </xf>
    <xf numFmtId="41" fontId="0" fillId="0" borderId="9" xfId="16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41" fontId="0" fillId="0" borderId="10" xfId="16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 applyProtection="1">
      <alignment horizontal="right"/>
      <protection/>
    </xf>
    <xf numFmtId="37" fontId="0" fillId="6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41" fontId="0" fillId="4" borderId="0" xfId="0" applyNumberFormat="1" applyFont="1" applyFill="1" applyBorder="1" applyAlignment="1" applyProtection="1">
      <alignment horizontal="right"/>
      <protection/>
    </xf>
    <xf numFmtId="49" fontId="0" fillId="0" borderId="4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176" fontId="8" fillId="0" borderId="5" xfId="20" applyNumberFormat="1" applyFont="1" applyBorder="1" applyAlignment="1">
      <alignment horizontal="center"/>
      <protection/>
    </xf>
    <xf numFmtId="176" fontId="0" fillId="0" borderId="4" xfId="20" applyNumberFormat="1" applyFont="1" applyBorder="1" applyAlignment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340"/>
  <sheetViews>
    <sheetView tabSelected="1" view="pageBreakPreview" zoomScale="85" zoomScaleSheetLayoutView="85" workbookViewId="0" topLeftCell="A1">
      <selection activeCell="D34" sqref="D34"/>
    </sheetView>
  </sheetViews>
  <sheetFormatPr defaultColWidth="9.00390625" defaultRowHeight="12.75"/>
  <cols>
    <col min="1" max="1" width="17.25390625" style="5" customWidth="1"/>
    <col min="2" max="9" width="10.75390625" style="5" customWidth="1"/>
    <col min="10" max="17" width="11.125" style="5" customWidth="1"/>
    <col min="18" max="18" width="4.875" style="5" customWidth="1"/>
    <col min="19" max="19" width="1.75390625" style="5" customWidth="1"/>
    <col min="20" max="20" width="16.25390625" style="5" customWidth="1"/>
    <col min="21" max="21" width="10.125" style="5" customWidth="1"/>
    <col min="22" max="22" width="16.25390625" style="5" customWidth="1"/>
    <col min="23" max="23" width="17.25390625" style="5" customWidth="1"/>
    <col min="24" max="16384" width="10.25390625" style="5" customWidth="1"/>
  </cols>
  <sheetData>
    <row r="1" spans="1:25" ht="18">
      <c r="A1" s="1" t="s">
        <v>122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5"/>
      <c r="T1" s="36" t="s">
        <v>65</v>
      </c>
      <c r="U1" s="37"/>
      <c r="V1" s="38"/>
      <c r="W1" s="38"/>
      <c r="X1" s="38"/>
      <c r="Y1" s="35"/>
    </row>
    <row r="2" spans="1:25" ht="14.25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6" t="s">
        <v>121</v>
      </c>
      <c r="S2" s="35"/>
      <c r="T2" s="36"/>
      <c r="U2" s="37"/>
      <c r="V2" s="38"/>
      <c r="W2" s="38"/>
      <c r="X2" s="38"/>
      <c r="Y2" s="35"/>
    </row>
    <row r="3" spans="1:25" ht="14.25" thickTop="1">
      <c r="A3" s="8" t="s">
        <v>1</v>
      </c>
      <c r="B3" s="9" t="s">
        <v>2</v>
      </c>
      <c r="C3" s="10"/>
      <c r="D3" s="11"/>
      <c r="E3" s="10"/>
      <c r="F3" s="10"/>
      <c r="G3" s="10"/>
      <c r="H3" s="10"/>
      <c r="I3" s="10"/>
      <c r="J3" s="9" t="s">
        <v>3</v>
      </c>
      <c r="K3" s="10"/>
      <c r="L3" s="11"/>
      <c r="M3" s="10"/>
      <c r="N3" s="10"/>
      <c r="O3" s="10"/>
      <c r="P3" s="10"/>
      <c r="Q3" s="10"/>
      <c r="R3" s="12" t="s">
        <v>4</v>
      </c>
      <c r="S3" s="35"/>
      <c r="T3" s="36"/>
      <c r="U3" s="93"/>
      <c r="V3" s="93"/>
      <c r="W3" s="93"/>
      <c r="X3" s="38"/>
      <c r="Y3" s="35"/>
    </row>
    <row r="4" spans="1:25" ht="13.5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5" t="s">
        <v>13</v>
      </c>
      <c r="S4" s="35"/>
      <c r="T4" s="36"/>
      <c r="U4" s="37"/>
      <c r="V4" s="39">
        <v>103</v>
      </c>
      <c r="W4" s="38"/>
      <c r="X4" s="38"/>
      <c r="Y4" s="35"/>
    </row>
    <row r="5" spans="1:25" ht="12" customHeight="1">
      <c r="A5" s="16" t="s">
        <v>14</v>
      </c>
      <c r="B5" s="27">
        <f>V12/U12</f>
        <v>2811.610960308843</v>
      </c>
      <c r="C5" s="28">
        <f>V13/U13</f>
        <v>699.830684596577</v>
      </c>
      <c r="D5" s="28">
        <f>V14/U14</f>
        <v>692.3095461658842</v>
      </c>
      <c r="E5" s="28">
        <f>V15/U15</f>
        <v>709.0517746066594</v>
      </c>
      <c r="F5" s="28">
        <f>V16/U16</f>
        <v>1061.3340703887968</v>
      </c>
      <c r="G5" s="28">
        <f>V17/U17</f>
        <v>1864.115455337269</v>
      </c>
      <c r="H5" s="28">
        <f>V18/U18</f>
        <v>1584.4662049861495</v>
      </c>
      <c r="I5" s="28">
        <f>(V19+V20+V21)/(U19+U20+U21)</f>
        <v>5772.615558846589</v>
      </c>
      <c r="J5" s="28">
        <f>W12/U12</f>
        <v>5074.411810833635</v>
      </c>
      <c r="K5" s="28">
        <f>W13/U13</f>
        <v>1410.9079054604726</v>
      </c>
      <c r="L5" s="28">
        <f>W14/U14</f>
        <v>1349.2724569640063</v>
      </c>
      <c r="M5" s="28">
        <f>W15/U15</f>
        <v>1476.231430662276</v>
      </c>
      <c r="N5" s="28">
        <f>W16/U16</f>
        <v>2058.116270499355</v>
      </c>
      <c r="O5" s="28">
        <f>W17/U17</f>
        <v>3375.4152714603697</v>
      </c>
      <c r="P5" s="28">
        <f>W18/U18</f>
        <v>4071.133702677747</v>
      </c>
      <c r="Q5" s="28">
        <f>(W19+W20+W21)/(U19+U20+U21)</f>
        <v>9702.09891976653</v>
      </c>
      <c r="R5" s="104" t="s">
        <v>15</v>
      </c>
      <c r="S5" s="35"/>
      <c r="T5" s="95"/>
      <c r="U5" s="94"/>
      <c r="V5" s="95"/>
      <c r="W5" s="94"/>
      <c r="X5" s="95"/>
      <c r="Y5" s="35"/>
    </row>
    <row r="6" spans="1:25" ht="12" customHeight="1">
      <c r="A6" s="17"/>
      <c r="B6" s="29"/>
      <c r="C6" s="24"/>
      <c r="D6" s="24"/>
      <c r="E6" s="24"/>
      <c r="F6" s="24"/>
      <c r="G6" s="24"/>
      <c r="H6" s="24"/>
      <c r="I6" s="24"/>
      <c r="J6" s="30"/>
      <c r="K6" s="30"/>
      <c r="L6" s="30"/>
      <c r="M6" s="30"/>
      <c r="N6" s="30"/>
      <c r="O6" s="30"/>
      <c r="P6" s="30"/>
      <c r="Q6" s="30"/>
      <c r="R6" s="105"/>
      <c r="S6" s="35"/>
      <c r="T6" s="96" t="s">
        <v>66</v>
      </c>
      <c r="U6" s="107" t="s">
        <v>119</v>
      </c>
      <c r="V6" s="107" t="s">
        <v>92</v>
      </c>
      <c r="W6" s="107" t="s">
        <v>67</v>
      </c>
      <c r="X6" s="50" t="s">
        <v>68</v>
      </c>
      <c r="Y6" s="35"/>
    </row>
    <row r="7" spans="1:25" ht="12" customHeight="1">
      <c r="A7" s="17" t="s">
        <v>17</v>
      </c>
      <c r="B7" s="29">
        <f>V24/U24</f>
        <v>982.176982928812</v>
      </c>
      <c r="C7" s="24">
        <f>V25/U25</f>
        <v>293.9056768558952</v>
      </c>
      <c r="D7" s="24">
        <f>V26/U26</f>
        <v>525.3054545454545</v>
      </c>
      <c r="E7" s="24">
        <f>V27/U27</f>
        <v>513.6001899335232</v>
      </c>
      <c r="F7" s="103">
        <f>V28/U28</f>
        <v>819.3265524625268</v>
      </c>
      <c r="G7" s="24">
        <f>V29/U29</f>
        <v>1798.1455223880596</v>
      </c>
      <c r="H7" s="24">
        <f>V30/U30</f>
        <v>1276.457905544148</v>
      </c>
      <c r="I7" s="24">
        <f>(V31+V32+V33)/(U31+U32+U33)</f>
        <v>1008.2586206896551</v>
      </c>
      <c r="J7" s="24">
        <f>W24/U24</f>
        <v>1579.8415979561028</v>
      </c>
      <c r="K7" s="24">
        <f>W25/U25</f>
        <v>620.5144104803494</v>
      </c>
      <c r="L7" s="24">
        <f>W26/U26</f>
        <v>914.4530909090909</v>
      </c>
      <c r="M7" s="24">
        <f>W27/U27</f>
        <v>1007.9040835707502</v>
      </c>
      <c r="N7" s="24">
        <f>W28/U28</f>
        <v>1609.3586723768738</v>
      </c>
      <c r="O7" s="24">
        <f>W29/U29</f>
        <v>2473.4944029850744</v>
      </c>
      <c r="P7" s="24">
        <f>W30/U30</f>
        <v>2358.235112936345</v>
      </c>
      <c r="Q7" s="24">
        <f>(W31+W32+W33)/(U31+U32+U33)</f>
        <v>1492.4918864097363</v>
      </c>
      <c r="R7" s="106" t="s">
        <v>120</v>
      </c>
      <c r="S7" s="35"/>
      <c r="T7" s="96"/>
      <c r="U7" s="108"/>
      <c r="V7" s="108"/>
      <c r="W7" s="108"/>
      <c r="X7" s="50"/>
      <c r="Y7" s="35"/>
    </row>
    <row r="8" spans="1:25" ht="12" customHeight="1">
      <c r="A8" s="18" t="s">
        <v>18</v>
      </c>
      <c r="B8" s="29">
        <f>V36/U36</f>
        <v>3178.659780503551</v>
      </c>
      <c r="C8" s="24">
        <f>V37/U37</f>
        <v>237.36241610738256</v>
      </c>
      <c r="D8" s="24">
        <f>V38/U38</f>
        <v>2003.6318181818183</v>
      </c>
      <c r="E8" s="24">
        <f>V39/U39</f>
        <v>720.4702702702702</v>
      </c>
      <c r="F8" s="24" t="s">
        <v>64</v>
      </c>
      <c r="G8" s="24">
        <f>V41/U41</f>
        <v>3883.1022727272725</v>
      </c>
      <c r="H8" s="24">
        <f>V42/U42</f>
        <v>4013.2964601769913</v>
      </c>
      <c r="I8" s="24" t="s">
        <v>64</v>
      </c>
      <c r="J8" s="24">
        <f>W36/U36</f>
        <v>15839.49515816656</v>
      </c>
      <c r="K8" s="24">
        <f>W37/U37</f>
        <v>958.248322147651</v>
      </c>
      <c r="L8" s="24">
        <f>W38/U38</f>
        <v>2984.0454545454545</v>
      </c>
      <c r="M8" s="24">
        <f>W39/U39</f>
        <v>2246.1243243243243</v>
      </c>
      <c r="N8" s="24" t="s">
        <v>64</v>
      </c>
      <c r="O8" s="24">
        <f>W41/U41</f>
        <v>14200.46590909091</v>
      </c>
      <c r="P8" s="24">
        <f>W42/U42</f>
        <v>30405.980088495577</v>
      </c>
      <c r="Q8" s="24" t="s">
        <v>64</v>
      </c>
      <c r="R8" s="106" t="s">
        <v>19</v>
      </c>
      <c r="S8" s="35"/>
      <c r="T8" s="96"/>
      <c r="U8" s="108"/>
      <c r="V8" s="110"/>
      <c r="W8" s="108"/>
      <c r="X8" s="50"/>
      <c r="Y8" s="35"/>
    </row>
    <row r="9" spans="1:25" ht="12" customHeight="1">
      <c r="A9" s="17" t="s">
        <v>20</v>
      </c>
      <c r="B9" s="29">
        <f>V49/U49</f>
        <v>922.5401069518716</v>
      </c>
      <c r="C9" s="24">
        <f>V50/U50</f>
        <v>347.29411764705884</v>
      </c>
      <c r="D9" s="24" t="s">
        <v>64</v>
      </c>
      <c r="E9" s="24" t="s">
        <v>64</v>
      </c>
      <c r="F9" s="24">
        <f>V53/U53</f>
        <v>735.3478260869565</v>
      </c>
      <c r="G9" s="24">
        <v>0</v>
      </c>
      <c r="H9" s="24" t="s">
        <v>64</v>
      </c>
      <c r="I9" s="24">
        <v>0</v>
      </c>
      <c r="J9" s="24">
        <f>W49/U49</f>
        <v>1870.3707664884134</v>
      </c>
      <c r="K9" s="24">
        <f>W50/U50</f>
        <v>1070</v>
      </c>
      <c r="L9" s="24" t="s">
        <v>64</v>
      </c>
      <c r="M9" s="24" t="s">
        <v>64</v>
      </c>
      <c r="N9" s="24">
        <f>W53/U53</f>
        <v>2113.3858695652175</v>
      </c>
      <c r="O9" s="24">
        <v>0</v>
      </c>
      <c r="P9" s="24" t="s">
        <v>64</v>
      </c>
      <c r="Q9" s="24">
        <v>0</v>
      </c>
      <c r="R9" s="106" t="s">
        <v>21</v>
      </c>
      <c r="S9" s="35"/>
      <c r="T9" s="38"/>
      <c r="U9" s="108"/>
      <c r="V9" s="110"/>
      <c r="W9" s="108"/>
      <c r="X9" s="50" t="s">
        <v>69</v>
      </c>
      <c r="Y9" s="35"/>
    </row>
    <row r="10" spans="1:25" ht="12" customHeight="1">
      <c r="A10" s="17" t="s">
        <v>22</v>
      </c>
      <c r="B10" s="29">
        <f>V62/U62</f>
        <v>260.1579884290165</v>
      </c>
      <c r="C10" s="24">
        <f>V63/U63</f>
        <v>106.7158273381295</v>
      </c>
      <c r="D10" s="24">
        <f>V64/U64</f>
        <v>200.79951690821255</v>
      </c>
      <c r="E10" s="24">
        <f>V65/U65</f>
        <v>256.2753164556962</v>
      </c>
      <c r="F10" s="24" t="s">
        <v>64</v>
      </c>
      <c r="G10" s="24">
        <f>V67/U67</f>
        <v>353.6775956284153</v>
      </c>
      <c r="H10" s="24" t="s">
        <v>64</v>
      </c>
      <c r="I10" s="24">
        <v>0</v>
      </c>
      <c r="J10" s="24">
        <f>W62/U62</f>
        <v>557.4303515798842</v>
      </c>
      <c r="K10" s="24">
        <f>W63/U63</f>
        <v>398.7913669064748</v>
      </c>
      <c r="L10" s="24">
        <f>W64/U64</f>
        <v>581.1231884057971</v>
      </c>
      <c r="M10" s="24">
        <f>W65/U65</f>
        <v>594.5569620253165</v>
      </c>
      <c r="N10" s="24" t="s">
        <v>64</v>
      </c>
      <c r="O10" s="24">
        <f>W67/U67</f>
        <v>619.8101092896175</v>
      </c>
      <c r="P10" s="24" t="s">
        <v>64</v>
      </c>
      <c r="Q10" s="24">
        <v>0</v>
      </c>
      <c r="R10" s="106" t="s">
        <v>23</v>
      </c>
      <c r="S10" s="35"/>
      <c r="T10" s="97" t="s">
        <v>70</v>
      </c>
      <c r="U10" s="109"/>
      <c r="V10" s="111"/>
      <c r="W10" s="109"/>
      <c r="X10" s="98" t="s">
        <v>71</v>
      </c>
      <c r="Y10" s="35"/>
    </row>
    <row r="11" spans="1:25" ht="12" customHeight="1">
      <c r="A11" s="17" t="s">
        <v>24</v>
      </c>
      <c r="B11" s="29">
        <f>V76/U76</f>
        <v>635.3278917910447</v>
      </c>
      <c r="C11" s="24">
        <f>V77/U77</f>
        <v>386.7579408543264</v>
      </c>
      <c r="D11" s="24">
        <f>V78/U78</f>
        <v>683.2284345047923</v>
      </c>
      <c r="E11" s="24">
        <f>V79/U79</f>
        <v>1275.3495440729482</v>
      </c>
      <c r="F11" s="24" t="s">
        <v>64</v>
      </c>
      <c r="G11" s="24">
        <v>0</v>
      </c>
      <c r="H11" s="24" t="s">
        <v>64</v>
      </c>
      <c r="I11" s="24">
        <v>0</v>
      </c>
      <c r="J11" s="24">
        <f>W76/U76</f>
        <v>1186.6851679104477</v>
      </c>
      <c r="K11" s="24">
        <f>W77/U77</f>
        <v>832.8937568455641</v>
      </c>
      <c r="L11" s="24">
        <f>W78/U78</f>
        <v>1299.888178913738</v>
      </c>
      <c r="M11" s="24">
        <f>W79/U79</f>
        <v>1930.5927051671733</v>
      </c>
      <c r="N11" s="24" t="s">
        <v>64</v>
      </c>
      <c r="O11" s="24">
        <v>0</v>
      </c>
      <c r="P11" s="24" t="s">
        <v>64</v>
      </c>
      <c r="Q11" s="24">
        <v>0</v>
      </c>
      <c r="R11" s="106" t="s">
        <v>25</v>
      </c>
      <c r="S11" s="35"/>
      <c r="T11" s="99"/>
      <c r="U11" s="45"/>
      <c r="V11" s="41"/>
      <c r="W11" s="41"/>
      <c r="X11" s="100"/>
      <c r="Y11" s="35"/>
    </row>
    <row r="12" spans="1:25" ht="12" customHeight="1">
      <c r="A12" s="17" t="s">
        <v>26</v>
      </c>
      <c r="B12" s="29">
        <f>V89/U89</f>
        <v>653.3486842105264</v>
      </c>
      <c r="C12" s="24">
        <f>V90/U90</f>
        <v>386.86253369272237</v>
      </c>
      <c r="D12" s="24">
        <f>V91/U91</f>
        <v>336.0232558139535</v>
      </c>
      <c r="E12" s="24">
        <f>V92/U92</f>
        <v>650.8636363636364</v>
      </c>
      <c r="F12" s="24">
        <f>V93/U93</f>
        <v>949.1652542372881</v>
      </c>
      <c r="G12" s="24">
        <f>V94/U94</f>
        <v>909.6022988505747</v>
      </c>
      <c r="H12" s="24">
        <v>0</v>
      </c>
      <c r="I12" s="24">
        <v>0</v>
      </c>
      <c r="J12" s="24">
        <f>W89/U89</f>
        <v>1214.8723684210527</v>
      </c>
      <c r="K12" s="24">
        <f>W90/U90</f>
        <v>897.6064690026955</v>
      </c>
      <c r="L12" s="24">
        <f>W91/U91</f>
        <v>842.6899224806201</v>
      </c>
      <c r="M12" s="24">
        <f>W92/U92</f>
        <v>1243.2318181818182</v>
      </c>
      <c r="N12" s="24">
        <f>W93/U93</f>
        <v>1577.3728813559321</v>
      </c>
      <c r="O12" s="24">
        <f>W94/U94</f>
        <v>1495.193103448276</v>
      </c>
      <c r="P12" s="24">
        <v>0</v>
      </c>
      <c r="Q12" s="24">
        <v>0</v>
      </c>
      <c r="R12" s="106" t="s">
        <v>27</v>
      </c>
      <c r="S12" s="35"/>
      <c r="T12" s="46" t="s">
        <v>72</v>
      </c>
      <c r="U12" s="101">
        <v>66312</v>
      </c>
      <c r="V12" s="48">
        <v>186443546</v>
      </c>
      <c r="W12" s="49">
        <v>336494396</v>
      </c>
      <c r="X12" s="50" t="s">
        <v>73</v>
      </c>
      <c r="Y12" s="35"/>
    </row>
    <row r="13" spans="1:25" ht="12" customHeight="1">
      <c r="A13" s="17" t="s">
        <v>28</v>
      </c>
      <c r="B13" s="29">
        <f>V101/U101</f>
        <v>1805.0331564986736</v>
      </c>
      <c r="C13" s="24">
        <f>V102/U102</f>
        <v>191.25641025641025</v>
      </c>
      <c r="D13" s="24">
        <f>V103/U103</f>
        <v>334.6969696969697</v>
      </c>
      <c r="E13" s="24">
        <f>V104/U104</f>
        <v>635.1473684210526</v>
      </c>
      <c r="F13" s="24" t="s">
        <v>64</v>
      </c>
      <c r="G13" s="24">
        <f>V106/U106</f>
        <v>975.3901515151515</v>
      </c>
      <c r="H13" s="24" t="s">
        <v>64</v>
      </c>
      <c r="I13" s="24">
        <v>0</v>
      </c>
      <c r="J13" s="24">
        <f>W101/U101</f>
        <v>3624.132625994695</v>
      </c>
      <c r="K13" s="24">
        <f>W102/U102</f>
        <v>504.53846153846155</v>
      </c>
      <c r="L13" s="24">
        <f>W103/U103</f>
        <v>693.6363636363636</v>
      </c>
      <c r="M13" s="24">
        <f>W104/U104</f>
        <v>1117.9473684210527</v>
      </c>
      <c r="N13" s="24" t="s">
        <v>64</v>
      </c>
      <c r="O13" s="24">
        <f>W106/U106</f>
        <v>1962.7878787878788</v>
      </c>
      <c r="P13" s="24" t="s">
        <v>64</v>
      </c>
      <c r="Q13" s="24">
        <v>0</v>
      </c>
      <c r="R13" s="106" t="s">
        <v>29</v>
      </c>
      <c r="S13" s="35"/>
      <c r="T13" s="46" t="s">
        <v>74</v>
      </c>
      <c r="U13" s="61">
        <v>4908</v>
      </c>
      <c r="V13" s="48">
        <v>3434769</v>
      </c>
      <c r="W13" s="52">
        <v>6924736</v>
      </c>
      <c r="X13" s="50" t="s">
        <v>75</v>
      </c>
      <c r="Y13" s="35"/>
    </row>
    <row r="14" spans="1:25" ht="12" customHeight="1">
      <c r="A14" s="17" t="s">
        <v>30</v>
      </c>
      <c r="B14" s="29">
        <f>V114/U114</f>
        <v>383.7492795389049</v>
      </c>
      <c r="C14" s="24">
        <f>V115/U115</f>
        <v>220.23976608187135</v>
      </c>
      <c r="D14" s="24">
        <f>V116/U116</f>
        <v>307.9309309309309</v>
      </c>
      <c r="E14" s="24">
        <f>V117/U117</f>
        <v>241.65725806451613</v>
      </c>
      <c r="F14" s="24" t="s">
        <v>64</v>
      </c>
      <c r="G14" s="24">
        <f>V119/U119</f>
        <v>610.2910891089109</v>
      </c>
      <c r="H14" s="24" t="s">
        <v>64</v>
      </c>
      <c r="I14" s="24">
        <v>0</v>
      </c>
      <c r="J14" s="24">
        <f>W114/U114</f>
        <v>1047.9348703170028</v>
      </c>
      <c r="K14" s="24">
        <f>W115/U115</f>
        <v>697.1666666666666</v>
      </c>
      <c r="L14" s="24">
        <f>W116/U116</f>
        <v>885.5765765765766</v>
      </c>
      <c r="M14" s="24">
        <f>W117/U117</f>
        <v>1003.0443548387096</v>
      </c>
      <c r="N14" s="24" t="s">
        <v>64</v>
      </c>
      <c r="O14" s="24">
        <f>W119/U119</f>
        <v>1431.2811881188118</v>
      </c>
      <c r="P14" s="24" t="s">
        <v>64</v>
      </c>
      <c r="Q14" s="24">
        <v>0</v>
      </c>
      <c r="R14" s="106" t="s">
        <v>31</v>
      </c>
      <c r="S14" s="35"/>
      <c r="T14" s="46" t="s">
        <v>76</v>
      </c>
      <c r="U14" s="62">
        <v>6390</v>
      </c>
      <c r="V14" s="48">
        <v>4423858</v>
      </c>
      <c r="W14" s="54">
        <v>8621851</v>
      </c>
      <c r="X14" s="50" t="s">
        <v>77</v>
      </c>
      <c r="Y14" s="35"/>
    </row>
    <row r="15" spans="1:25" ht="12" customHeight="1">
      <c r="A15" s="17" t="s">
        <v>32</v>
      </c>
      <c r="B15" s="29">
        <f>V127/U127</f>
        <v>12162.006960556844</v>
      </c>
      <c r="C15" s="24">
        <f>V128/U128</f>
        <v>21520.49019607843</v>
      </c>
      <c r="D15" s="24">
        <f>V129/U129</f>
        <v>931.9139784946236</v>
      </c>
      <c r="E15" s="24">
        <f>V130/U130</f>
        <v>2825.28</v>
      </c>
      <c r="F15" s="24">
        <f>V131/U131</f>
        <v>4115.339055793991</v>
      </c>
      <c r="G15" s="24">
        <f>V132/U132</f>
        <v>14625.232300884956</v>
      </c>
      <c r="H15" s="24" t="s">
        <v>64</v>
      </c>
      <c r="I15" s="24" t="s">
        <v>64</v>
      </c>
      <c r="J15" s="24">
        <f>W127/U127</f>
        <v>18785.99814385151</v>
      </c>
      <c r="K15" s="24">
        <f>W128/U128</f>
        <v>41658.27450980392</v>
      </c>
      <c r="L15" s="24">
        <f>W129/U129</f>
        <v>1729.9569892473119</v>
      </c>
      <c r="M15" s="24">
        <f>W130/U130</f>
        <v>4875.448</v>
      </c>
      <c r="N15" s="24">
        <f>W131/U131</f>
        <v>7796.077253218884</v>
      </c>
      <c r="O15" s="24">
        <f>W132/U132</f>
        <v>28169.603982300883</v>
      </c>
      <c r="P15" s="24" t="s">
        <v>64</v>
      </c>
      <c r="Q15" s="24" t="s">
        <v>64</v>
      </c>
      <c r="R15" s="106" t="s">
        <v>33</v>
      </c>
      <c r="S15" s="35"/>
      <c r="T15" s="46" t="s">
        <v>78</v>
      </c>
      <c r="U15" s="63">
        <v>5466</v>
      </c>
      <c r="V15" s="48">
        <v>3875677</v>
      </c>
      <c r="W15" s="56">
        <v>8069081</v>
      </c>
      <c r="X15" s="50" t="s">
        <v>79</v>
      </c>
      <c r="Y15" s="35"/>
    </row>
    <row r="16" spans="1:25" ht="12" customHeight="1">
      <c r="A16" s="17" t="s">
        <v>34</v>
      </c>
      <c r="B16" s="29">
        <f>V142/U142</f>
        <v>44309.79109589041</v>
      </c>
      <c r="C16" s="24">
        <f>V143/U143</f>
        <v>2429.2916666666665</v>
      </c>
      <c r="D16" s="24">
        <v>0</v>
      </c>
      <c r="E16" s="24">
        <v>0</v>
      </c>
      <c r="F16" s="24">
        <v>0</v>
      </c>
      <c r="G16" s="24">
        <v>0</v>
      </c>
      <c r="H16" s="24" t="s">
        <v>64</v>
      </c>
      <c r="I16" s="24" t="s">
        <v>64</v>
      </c>
      <c r="J16" s="24">
        <f>W142/U142</f>
        <v>61130.91609589041</v>
      </c>
      <c r="K16" s="24">
        <f>W143/U143</f>
        <v>4174.979166666667</v>
      </c>
      <c r="L16" s="24">
        <v>0</v>
      </c>
      <c r="M16" s="24">
        <v>0</v>
      </c>
      <c r="N16" s="24">
        <v>0</v>
      </c>
      <c r="O16" s="24">
        <v>0</v>
      </c>
      <c r="P16" s="24" t="s">
        <v>64</v>
      </c>
      <c r="Q16" s="24" t="s">
        <v>64</v>
      </c>
      <c r="R16" s="106" t="s">
        <v>35</v>
      </c>
      <c r="S16" s="35"/>
      <c r="T16" s="46" t="s">
        <v>80</v>
      </c>
      <c r="U16" s="63">
        <v>5427</v>
      </c>
      <c r="V16" s="48">
        <v>5759860</v>
      </c>
      <c r="W16" s="56">
        <v>11169397</v>
      </c>
      <c r="X16" s="50" t="s">
        <v>81</v>
      </c>
      <c r="Y16" s="35"/>
    </row>
    <row r="17" spans="1:25" ht="12" customHeight="1">
      <c r="A17" s="17" t="s">
        <v>36</v>
      </c>
      <c r="B17" s="29">
        <f>V155/U155</f>
        <v>1555.1970459885868</v>
      </c>
      <c r="C17" s="24">
        <f>V156/U156</f>
        <v>396.97457627118644</v>
      </c>
      <c r="D17" s="24">
        <f>V157/U157</f>
        <v>569.660606060606</v>
      </c>
      <c r="E17" s="24">
        <f>V158/U158</f>
        <v>1435.2023346303502</v>
      </c>
      <c r="F17" s="24">
        <f>V159/U159</f>
        <v>839.585313174946</v>
      </c>
      <c r="G17" s="24">
        <f>V160/U160</f>
        <v>646.5925925925926</v>
      </c>
      <c r="H17" s="24" t="s">
        <v>64</v>
      </c>
      <c r="I17" s="24" t="s">
        <v>64</v>
      </c>
      <c r="J17" s="24">
        <f>W155/U155</f>
        <v>2160.2648539778447</v>
      </c>
      <c r="K17" s="24">
        <f>W156/U156</f>
        <v>707.728813559322</v>
      </c>
      <c r="L17" s="24">
        <f>W157/U157</f>
        <v>1051.509090909091</v>
      </c>
      <c r="M17" s="24">
        <f>W158/U158</f>
        <v>2520.4280155642023</v>
      </c>
      <c r="N17" s="24">
        <f>W159/U159</f>
        <v>1313.8639308855293</v>
      </c>
      <c r="O17" s="24">
        <f>W160/U160</f>
        <v>1651.122962962963</v>
      </c>
      <c r="P17" s="24" t="s">
        <v>64</v>
      </c>
      <c r="Q17" s="24" t="s">
        <v>64</v>
      </c>
      <c r="R17" s="106" t="s">
        <v>37</v>
      </c>
      <c r="S17" s="35"/>
      <c r="T17" s="46" t="s">
        <v>82</v>
      </c>
      <c r="U17" s="63">
        <v>10333</v>
      </c>
      <c r="V17" s="48">
        <v>19261905</v>
      </c>
      <c r="W17" s="56">
        <v>34878166</v>
      </c>
      <c r="X17" s="50" t="s">
        <v>83</v>
      </c>
      <c r="Y17" s="35"/>
    </row>
    <row r="18" spans="1:25" ht="12" customHeight="1">
      <c r="A18" s="19" t="s">
        <v>38</v>
      </c>
      <c r="B18" s="29">
        <f>V168/U168</f>
        <v>698.2651515151515</v>
      </c>
      <c r="C18" s="24">
        <f>V169/U169</f>
        <v>162.375</v>
      </c>
      <c r="D18" s="24">
        <f>V170/U170</f>
        <v>223.5581395348837</v>
      </c>
      <c r="E18" s="24" t="s">
        <v>64</v>
      </c>
      <c r="F18" s="24" t="s">
        <v>64</v>
      </c>
      <c r="G18" s="24">
        <v>0</v>
      </c>
      <c r="H18" s="24">
        <f>V174/U174</f>
        <v>822.7554054054054</v>
      </c>
      <c r="I18" s="24">
        <v>0</v>
      </c>
      <c r="J18" s="24">
        <f>W168/U168</f>
        <v>1448.1774891774892</v>
      </c>
      <c r="K18" s="24">
        <f>W169/U169</f>
        <v>697.125</v>
      </c>
      <c r="L18" s="24">
        <f>W170/U170</f>
        <v>927.0930232558139</v>
      </c>
      <c r="M18" s="24" t="s">
        <v>64</v>
      </c>
      <c r="N18" s="24" t="s">
        <v>64</v>
      </c>
      <c r="O18" s="24">
        <v>0</v>
      </c>
      <c r="P18" s="24">
        <f>W174/U174</f>
        <v>1636.8108108108108</v>
      </c>
      <c r="Q18" s="24">
        <v>0</v>
      </c>
      <c r="R18" s="106" t="s">
        <v>39</v>
      </c>
      <c r="S18" s="35"/>
      <c r="T18" s="46" t="s">
        <v>84</v>
      </c>
      <c r="U18" s="63">
        <v>10830</v>
      </c>
      <c r="V18" s="48">
        <v>17159769</v>
      </c>
      <c r="W18" s="56">
        <v>44090378</v>
      </c>
      <c r="X18" s="50" t="s">
        <v>85</v>
      </c>
      <c r="Y18" s="35"/>
    </row>
    <row r="19" spans="1:25" ht="12" customHeight="1">
      <c r="A19" s="19" t="s">
        <v>40</v>
      </c>
      <c r="B19" s="29">
        <f>V181/U181</f>
        <v>146.75757575757575</v>
      </c>
      <c r="C19" s="24">
        <f>V182/U182</f>
        <v>32.142857142857146</v>
      </c>
      <c r="D19" s="24" t="s">
        <v>64</v>
      </c>
      <c r="E19" s="24">
        <v>0</v>
      </c>
      <c r="F19" s="24" t="s">
        <v>64</v>
      </c>
      <c r="G19" s="24">
        <v>0</v>
      </c>
      <c r="H19" s="24">
        <v>0</v>
      </c>
      <c r="I19" s="24">
        <v>0</v>
      </c>
      <c r="J19" s="24">
        <f>W181/U181</f>
        <v>502.92424242424244</v>
      </c>
      <c r="K19" s="24">
        <f>W182/U182</f>
        <v>253.07142857142858</v>
      </c>
      <c r="L19" s="24" t="s">
        <v>64</v>
      </c>
      <c r="M19" s="24">
        <v>0</v>
      </c>
      <c r="N19" s="24" t="s">
        <v>64</v>
      </c>
      <c r="O19" s="24">
        <v>0</v>
      </c>
      <c r="P19" s="24">
        <v>0</v>
      </c>
      <c r="Q19" s="24">
        <v>0</v>
      </c>
      <c r="R19" s="106" t="s">
        <v>41</v>
      </c>
      <c r="S19" s="35"/>
      <c r="T19" s="46" t="s">
        <v>86</v>
      </c>
      <c r="U19" s="63">
        <v>5555</v>
      </c>
      <c r="V19" s="48">
        <v>6033347</v>
      </c>
      <c r="W19" s="56">
        <v>15101043</v>
      </c>
      <c r="X19" s="50" t="s">
        <v>87</v>
      </c>
      <c r="Y19" s="35"/>
    </row>
    <row r="20" spans="1:25" ht="12" customHeight="1">
      <c r="A20" s="17" t="s">
        <v>42</v>
      </c>
      <c r="B20" s="29">
        <f>V194/U194</f>
        <v>953.1549330085262</v>
      </c>
      <c r="C20" s="24">
        <f>V195/U195</f>
        <v>906.0704960835509</v>
      </c>
      <c r="D20" s="24">
        <f>V196/U196</f>
        <v>796.2224969097651</v>
      </c>
      <c r="E20" s="24">
        <f>V197/U197</f>
        <v>876.3504587155963</v>
      </c>
      <c r="F20" s="24">
        <f>V198/U198</f>
        <v>371.5247524752475</v>
      </c>
      <c r="G20" s="24">
        <f>V199/U199</f>
        <v>1065.1736930860034</v>
      </c>
      <c r="H20" s="24" t="s">
        <v>64</v>
      </c>
      <c r="I20" s="24" t="s">
        <v>64</v>
      </c>
      <c r="J20" s="24">
        <f>W194/U194</f>
        <v>2656.1812423873325</v>
      </c>
      <c r="K20" s="24">
        <f>W195/U195</f>
        <v>1746.1409921671018</v>
      </c>
      <c r="L20" s="24">
        <f>W196/U196</f>
        <v>1575.0123609394313</v>
      </c>
      <c r="M20" s="24">
        <f>W197/U197</f>
        <v>1983.4311926605506</v>
      </c>
      <c r="N20" s="24">
        <f>W198/U198</f>
        <v>1203.549504950495</v>
      </c>
      <c r="O20" s="24">
        <f>W199/U199</f>
        <v>2415.5446880269815</v>
      </c>
      <c r="P20" s="24">
        <f>W200/U200</f>
        <v>4748.109442060086</v>
      </c>
      <c r="Q20" s="24" t="s">
        <v>64</v>
      </c>
      <c r="R20" s="106" t="s">
        <v>43</v>
      </c>
      <c r="S20" s="35"/>
      <c r="T20" s="46" t="s">
        <v>88</v>
      </c>
      <c r="U20" s="63">
        <v>6756</v>
      </c>
      <c r="V20" s="48">
        <v>56099210</v>
      </c>
      <c r="W20" s="56">
        <v>89575540</v>
      </c>
      <c r="X20" s="50" t="s">
        <v>89</v>
      </c>
      <c r="Y20" s="35"/>
    </row>
    <row r="21" spans="1:25" ht="12" customHeight="1">
      <c r="A21" s="17" t="s">
        <v>44</v>
      </c>
      <c r="B21" s="29">
        <f>V209/U209</f>
        <v>7428.356591865358</v>
      </c>
      <c r="C21" s="24">
        <f>V210/U210</f>
        <v>10717.341463414634</v>
      </c>
      <c r="D21" s="24" t="s">
        <v>64</v>
      </c>
      <c r="E21" s="24">
        <f>V212/U212</f>
        <v>428.02702702702703</v>
      </c>
      <c r="F21" s="24" t="s">
        <v>64</v>
      </c>
      <c r="G21" s="24">
        <f>V214/U214</f>
        <v>1196.840490797546</v>
      </c>
      <c r="H21" s="24">
        <v>0</v>
      </c>
      <c r="I21" s="24" t="s">
        <v>64</v>
      </c>
      <c r="J21" s="24">
        <f>W209/U209</f>
        <v>12706.671458625526</v>
      </c>
      <c r="K21" s="24">
        <f>W210/U210</f>
        <v>11759.585365853658</v>
      </c>
      <c r="L21" s="24" t="s">
        <v>64</v>
      </c>
      <c r="M21" s="24">
        <f>W212/U212</f>
        <v>2313.5405405405404</v>
      </c>
      <c r="N21" s="24" t="s">
        <v>64</v>
      </c>
      <c r="O21" s="24">
        <f>W214/U214</f>
        <v>1912.6134969325153</v>
      </c>
      <c r="P21" s="24">
        <v>0</v>
      </c>
      <c r="Q21" s="24" t="s">
        <v>64</v>
      </c>
      <c r="R21" s="106" t="s">
        <v>45</v>
      </c>
      <c r="S21" s="35"/>
      <c r="T21" s="46" t="s">
        <v>93</v>
      </c>
      <c r="U21" s="64">
        <v>10647</v>
      </c>
      <c r="V21" s="48">
        <v>70395151</v>
      </c>
      <c r="W21" s="58">
        <v>118064204</v>
      </c>
      <c r="X21" s="50" t="s">
        <v>93</v>
      </c>
      <c r="Y21" s="35"/>
    </row>
    <row r="22" spans="1:25" ht="12" customHeight="1">
      <c r="A22" s="17" t="s">
        <v>46</v>
      </c>
      <c r="B22" s="29">
        <f>V222/U222</f>
        <v>3632.7178707224334</v>
      </c>
      <c r="C22" s="24">
        <f>V223/U223</f>
        <v>782.7777777777778</v>
      </c>
      <c r="D22" s="24">
        <f>V224/U224</f>
        <v>10114.32</v>
      </c>
      <c r="E22" s="24" t="s">
        <v>64</v>
      </c>
      <c r="F22" s="24">
        <v>0</v>
      </c>
      <c r="G22" s="24">
        <v>0</v>
      </c>
      <c r="H22" s="24" t="s">
        <v>64</v>
      </c>
      <c r="I22" s="24" t="s">
        <v>64</v>
      </c>
      <c r="J22" s="24">
        <f>W222/U222</f>
        <v>13077.315589353611</v>
      </c>
      <c r="K22" s="24">
        <f>W223/U223</f>
        <v>1732.9444444444443</v>
      </c>
      <c r="L22" s="24">
        <f>W224/U224</f>
        <v>18080.46</v>
      </c>
      <c r="M22" s="24" t="s">
        <v>64</v>
      </c>
      <c r="N22" s="24">
        <v>0</v>
      </c>
      <c r="O22" s="24">
        <v>0</v>
      </c>
      <c r="P22" s="24" t="s">
        <v>64</v>
      </c>
      <c r="Q22" s="24" t="s">
        <v>64</v>
      </c>
      <c r="R22" s="106" t="s">
        <v>47</v>
      </c>
      <c r="S22" s="35"/>
      <c r="T22" s="46"/>
      <c r="U22" s="59">
        <f>SUM(U14:U21)</f>
        <v>61404</v>
      </c>
      <c r="V22" s="48"/>
      <c r="W22" s="60">
        <f>SUM(W14:W21)</f>
        <v>329569660</v>
      </c>
      <c r="X22" s="50"/>
      <c r="Y22" s="35"/>
    </row>
    <row r="23" spans="1:25" ht="12" customHeight="1">
      <c r="A23" s="17" t="s">
        <v>48</v>
      </c>
      <c r="B23" s="29">
        <f>V235/U235</f>
        <v>681.265401540154</v>
      </c>
      <c r="C23" s="24">
        <f>V236/U236</f>
        <v>421.7667638483965</v>
      </c>
      <c r="D23" s="24">
        <f>V237/U237</f>
        <v>879.8458904109589</v>
      </c>
      <c r="E23" s="24">
        <f>V238/U238</f>
        <v>761.6219178082192</v>
      </c>
      <c r="F23" s="24">
        <f>V239/U239</f>
        <v>1054.9832134292567</v>
      </c>
      <c r="G23" s="24">
        <f>V240/U240</f>
        <v>654.8165225744476</v>
      </c>
      <c r="H23" s="24" t="s">
        <v>64</v>
      </c>
      <c r="I23" s="24" t="s">
        <v>64</v>
      </c>
      <c r="J23" s="24">
        <f>W235/U235</f>
        <v>1406.0492299229923</v>
      </c>
      <c r="K23" s="24">
        <f>W236/U236</f>
        <v>1008.6122448979592</v>
      </c>
      <c r="L23" s="24">
        <f>W237/U237</f>
        <v>1644.4691780821918</v>
      </c>
      <c r="M23" s="24">
        <f>W238/U238</f>
        <v>1438.7479452054795</v>
      </c>
      <c r="N23" s="24">
        <f>W239/U239</f>
        <v>2091.2374100719426</v>
      </c>
      <c r="O23" s="24">
        <f>W240/U240</f>
        <v>1406.7800192122959</v>
      </c>
      <c r="P23" s="24" t="s">
        <v>64</v>
      </c>
      <c r="Q23" s="24" t="s">
        <v>64</v>
      </c>
      <c r="R23" s="106" t="s">
        <v>49</v>
      </c>
      <c r="S23" s="35"/>
      <c r="T23" s="43"/>
      <c r="U23" s="45"/>
      <c r="V23" s="41"/>
      <c r="W23" s="41"/>
      <c r="X23" s="50" t="s">
        <v>90</v>
      </c>
      <c r="Y23" s="35"/>
    </row>
    <row r="24" spans="1:25" ht="12" customHeight="1">
      <c r="A24" s="17" t="s">
        <v>50</v>
      </c>
      <c r="B24" s="29">
        <f>V248/U248</f>
        <v>1425.9332520572996</v>
      </c>
      <c r="C24" s="24">
        <f>V249/U249</f>
        <v>333.0787037037037</v>
      </c>
      <c r="D24" s="24">
        <f>V250/U250</f>
        <v>701.7197106690778</v>
      </c>
      <c r="E24" s="24">
        <f>V251/U251</f>
        <v>423.1268656716418</v>
      </c>
      <c r="F24" s="24">
        <f>V252/U252</f>
        <v>1042.988950276243</v>
      </c>
      <c r="G24" s="24">
        <f>V253/U253</f>
        <v>1619.9963325183373</v>
      </c>
      <c r="H24" s="24">
        <f>V254/U254</f>
        <v>954.1430555555555</v>
      </c>
      <c r="I24" s="24">
        <f>(V255+V256+V257)/(U255+U256+U257)</f>
        <v>2108.65444015444</v>
      </c>
      <c r="J24" s="24">
        <f>W248/U248</f>
        <v>2820.3034135934167</v>
      </c>
      <c r="K24" s="24">
        <f>W249/U249</f>
        <v>1114.5277777777778</v>
      </c>
      <c r="L24" s="24">
        <f>W250/U250</f>
        <v>1517.73417721519</v>
      </c>
      <c r="M24" s="24">
        <f>W251/U251</f>
        <v>1101.9726368159204</v>
      </c>
      <c r="N24" s="24">
        <f>W252/U252</f>
        <v>1994.9042357274402</v>
      </c>
      <c r="O24" s="24">
        <f>W253/U253</f>
        <v>2761.8850855745723</v>
      </c>
      <c r="P24" s="24">
        <f>W254/U254</f>
        <v>3371.146527777778</v>
      </c>
      <c r="Q24" s="24" t="s">
        <v>64</v>
      </c>
      <c r="R24" s="106" t="s">
        <v>51</v>
      </c>
      <c r="S24" s="35"/>
      <c r="T24" s="46" t="s">
        <v>94</v>
      </c>
      <c r="U24" s="101">
        <v>8611</v>
      </c>
      <c r="V24" s="48">
        <v>8457526</v>
      </c>
      <c r="W24" s="49">
        <v>13604016</v>
      </c>
      <c r="X24" s="102" t="s">
        <v>95</v>
      </c>
      <c r="Y24" s="35"/>
    </row>
    <row r="25" spans="1:25" ht="12" customHeight="1">
      <c r="A25" s="17" t="s">
        <v>52</v>
      </c>
      <c r="B25" s="29">
        <f>V261/U261</f>
        <v>5198.740245566167</v>
      </c>
      <c r="C25" s="24">
        <f>V262/U262</f>
        <v>297.2967032967033</v>
      </c>
      <c r="D25" s="24">
        <f>V263/U263</f>
        <v>508.11764705882354</v>
      </c>
      <c r="E25" s="24">
        <f>V264/U264</f>
        <v>178.71296296296296</v>
      </c>
      <c r="F25" s="24">
        <f>V265/U265</f>
        <v>460.15584415584414</v>
      </c>
      <c r="G25" s="24">
        <f>V266/U266</f>
        <v>761.3090452261307</v>
      </c>
      <c r="H25" s="24">
        <f>V267/U267</f>
        <v>1740.8550212164073</v>
      </c>
      <c r="I25" s="24" t="s">
        <v>64</v>
      </c>
      <c r="J25" s="24">
        <f>W261/U261</f>
        <v>5967.112960436562</v>
      </c>
      <c r="K25" s="24">
        <f>W262/U262</f>
        <v>833.1978021978022</v>
      </c>
      <c r="L25" s="24">
        <f>W263/U263</f>
        <v>1049.7540106951872</v>
      </c>
      <c r="M25" s="24">
        <f>W264/U264</f>
        <v>548.9845679012345</v>
      </c>
      <c r="N25" s="24">
        <f>W265/U265</f>
        <v>917.8333333333334</v>
      </c>
      <c r="O25" s="24">
        <f>W266/U266</f>
        <v>1256.4145728643216</v>
      </c>
      <c r="P25" s="24">
        <f>W267/U267</f>
        <v>2232.4285714285716</v>
      </c>
      <c r="Q25" s="24" t="s">
        <v>64</v>
      </c>
      <c r="R25" s="106" t="s">
        <v>53</v>
      </c>
      <c r="S25" s="35"/>
      <c r="T25" s="46" t="s">
        <v>74</v>
      </c>
      <c r="U25" s="61">
        <v>1145</v>
      </c>
      <c r="V25" s="48">
        <v>336522</v>
      </c>
      <c r="W25" s="52">
        <v>710489</v>
      </c>
      <c r="X25" s="50" t="s">
        <v>75</v>
      </c>
      <c r="Y25" s="35"/>
    </row>
    <row r="26" spans="1:25" ht="12" customHeight="1">
      <c r="A26" s="17" t="s">
        <v>54</v>
      </c>
      <c r="B26" s="29">
        <f>V276/U276</f>
        <v>903.785553047404</v>
      </c>
      <c r="C26" s="24">
        <v>0</v>
      </c>
      <c r="D26" s="24" t="s">
        <v>64</v>
      </c>
      <c r="E26" s="24">
        <v>0</v>
      </c>
      <c r="F26" s="24" t="s">
        <v>64</v>
      </c>
      <c r="G26" s="24" t="s">
        <v>64</v>
      </c>
      <c r="H26" s="24" t="s">
        <v>64</v>
      </c>
      <c r="I26" s="24">
        <v>0</v>
      </c>
      <c r="J26" s="24">
        <f>W276/U276</f>
        <v>1880.469525959368</v>
      </c>
      <c r="K26" s="24">
        <v>0</v>
      </c>
      <c r="L26" s="24" t="s">
        <v>64</v>
      </c>
      <c r="M26" s="24">
        <v>0</v>
      </c>
      <c r="N26" s="24" t="s">
        <v>64</v>
      </c>
      <c r="O26" s="24" t="s">
        <v>64</v>
      </c>
      <c r="P26" s="24" t="s">
        <v>64</v>
      </c>
      <c r="Q26" s="24">
        <v>0</v>
      </c>
      <c r="R26" s="106" t="s">
        <v>55</v>
      </c>
      <c r="S26" s="35"/>
      <c r="T26" s="46" t="s">
        <v>76</v>
      </c>
      <c r="U26" s="62">
        <v>1375</v>
      </c>
      <c r="V26" s="48">
        <v>722295</v>
      </c>
      <c r="W26" s="54">
        <v>1257373</v>
      </c>
      <c r="X26" s="50" t="s">
        <v>77</v>
      </c>
      <c r="Y26" s="35"/>
    </row>
    <row r="27" spans="1:25" ht="12" customHeight="1">
      <c r="A27" s="17" t="s">
        <v>56</v>
      </c>
      <c r="B27" s="29">
        <f>V289/U289</f>
        <v>2608.7957429931253</v>
      </c>
      <c r="C27" s="24">
        <f>V290/U290</f>
        <v>33.333333333333336</v>
      </c>
      <c r="D27" s="24" t="s">
        <v>64</v>
      </c>
      <c r="E27" s="24" t="s">
        <v>64</v>
      </c>
      <c r="F27" s="24">
        <f>V293/U293</f>
        <v>548.0191082802547</v>
      </c>
      <c r="G27" s="24">
        <f>V294/U294</f>
        <v>122.13021702838063</v>
      </c>
      <c r="H27" s="24">
        <f>V295/U295</f>
        <v>188.20677570093457</v>
      </c>
      <c r="I27" s="24" t="s">
        <v>64</v>
      </c>
      <c r="J27" s="24">
        <f>W289/U289</f>
        <v>5909.5789264939185</v>
      </c>
      <c r="K27" s="24">
        <f>W290/U290</f>
        <v>187.125</v>
      </c>
      <c r="L27" s="24" t="s">
        <v>64</v>
      </c>
      <c r="M27" s="24" t="s">
        <v>64</v>
      </c>
      <c r="N27" s="24">
        <f>W293/U293</f>
        <v>1489.0382165605095</v>
      </c>
      <c r="O27" s="24">
        <f>W294/U294</f>
        <v>581.6126878130217</v>
      </c>
      <c r="P27" s="24">
        <f>W295/U295</f>
        <v>825.536214953271</v>
      </c>
      <c r="Q27" s="24" t="s">
        <v>64</v>
      </c>
      <c r="R27" s="106" t="s">
        <v>57</v>
      </c>
      <c r="S27" s="35"/>
      <c r="T27" s="46" t="s">
        <v>78</v>
      </c>
      <c r="U27" s="63">
        <v>1053</v>
      </c>
      <c r="V27" s="48">
        <v>540821</v>
      </c>
      <c r="W27" s="56">
        <v>1061323</v>
      </c>
      <c r="X27" s="50" t="s">
        <v>79</v>
      </c>
      <c r="Y27" s="35"/>
    </row>
    <row r="28" spans="1:25" ht="12" customHeight="1">
      <c r="A28" s="17" t="s">
        <v>58</v>
      </c>
      <c r="B28" s="29">
        <f>V302/U302</f>
        <v>1996.7172567467194</v>
      </c>
      <c r="C28" s="24">
        <f>V303/U303</f>
        <v>951.4666666666667</v>
      </c>
      <c r="D28" s="24">
        <f>V304/U304</f>
        <v>323.54768392370573</v>
      </c>
      <c r="E28" s="24">
        <f>V305/U305</f>
        <v>489.96165191740414</v>
      </c>
      <c r="F28" s="24">
        <f>V306/U306</f>
        <v>1801.0672043010752</v>
      </c>
      <c r="G28" s="24">
        <f>V307/U307</f>
        <v>3031.4901960784314</v>
      </c>
      <c r="H28" s="24">
        <f>V308/U308</f>
        <v>2276.4564943253467</v>
      </c>
      <c r="I28" s="24" t="s">
        <v>64</v>
      </c>
      <c r="J28" s="24">
        <f>W302/U302</f>
        <v>3296.9007179995046</v>
      </c>
      <c r="K28" s="24">
        <f>W303/U303</f>
        <v>2008.095238095238</v>
      </c>
      <c r="L28" s="24">
        <f>W304/U304</f>
        <v>898.7574931880109</v>
      </c>
      <c r="M28" s="24">
        <f>W305/U305</f>
        <v>1085.787610619469</v>
      </c>
      <c r="N28" s="24">
        <f>W306/U306</f>
        <v>2250.3387096774195</v>
      </c>
      <c r="O28" s="24">
        <f>W307/U307</f>
        <v>4026.9596949891065</v>
      </c>
      <c r="P28" s="24">
        <f>W308/U308</f>
        <v>4575.9546027742745</v>
      </c>
      <c r="Q28" s="24" t="s">
        <v>64</v>
      </c>
      <c r="R28" s="106" t="s">
        <v>59</v>
      </c>
      <c r="S28" s="35"/>
      <c r="T28" s="46" t="s">
        <v>80</v>
      </c>
      <c r="U28" s="63">
        <v>934</v>
      </c>
      <c r="V28" s="48">
        <v>765251</v>
      </c>
      <c r="W28" s="56">
        <v>1503141</v>
      </c>
      <c r="X28" s="50" t="s">
        <v>81</v>
      </c>
      <c r="Y28" s="35"/>
    </row>
    <row r="29" spans="1:25" ht="13.5">
      <c r="A29" s="17" t="s">
        <v>60</v>
      </c>
      <c r="B29" s="29">
        <f>V315/U315</f>
        <v>1018.8146214099216</v>
      </c>
      <c r="C29" s="24">
        <f>V316/U316</f>
        <v>123.42857142857143</v>
      </c>
      <c r="D29" s="24">
        <f>V317/U317</f>
        <v>620.1764705882352</v>
      </c>
      <c r="E29" s="24" t="s">
        <v>64</v>
      </c>
      <c r="F29" s="24" t="s">
        <v>64</v>
      </c>
      <c r="G29" s="24" t="s">
        <v>64</v>
      </c>
      <c r="H29" s="24" t="s">
        <v>64</v>
      </c>
      <c r="I29" s="24" t="s">
        <v>64</v>
      </c>
      <c r="J29" s="24">
        <f>W315/U315</f>
        <v>6224.674151436031</v>
      </c>
      <c r="K29" s="24">
        <f>W316/U316</f>
        <v>448.5</v>
      </c>
      <c r="L29" s="24">
        <f>W317/U317</f>
        <v>1325.1176470588234</v>
      </c>
      <c r="M29" s="24" t="s">
        <v>64</v>
      </c>
      <c r="N29" s="24" t="s">
        <v>64</v>
      </c>
      <c r="O29" s="24" t="s">
        <v>64</v>
      </c>
      <c r="P29" s="24" t="s">
        <v>64</v>
      </c>
      <c r="Q29" s="24" t="s">
        <v>64</v>
      </c>
      <c r="R29" s="106" t="s">
        <v>61</v>
      </c>
      <c r="S29" s="35"/>
      <c r="T29" s="46" t="s">
        <v>82</v>
      </c>
      <c r="U29" s="63">
        <v>2144</v>
      </c>
      <c r="V29" s="48">
        <v>3855224</v>
      </c>
      <c r="W29" s="56">
        <v>5303172</v>
      </c>
      <c r="X29" s="50" t="s">
        <v>83</v>
      </c>
      <c r="Y29" s="35"/>
    </row>
    <row r="30" spans="1:25" ht="13.5">
      <c r="A30" s="20" t="s">
        <v>62</v>
      </c>
      <c r="B30" s="31">
        <f>V328/U328</f>
        <v>330.9792243767313</v>
      </c>
      <c r="C30" s="25">
        <f>V329/U329</f>
        <v>221.98076923076923</v>
      </c>
      <c r="D30" s="25">
        <f>V330/U330</f>
        <v>307.7402597402597</v>
      </c>
      <c r="E30" s="25">
        <f>V331/U331</f>
        <v>539.1206896551724</v>
      </c>
      <c r="F30" s="25" t="s">
        <v>64</v>
      </c>
      <c r="G30" s="25" t="s">
        <v>64</v>
      </c>
      <c r="H30" s="25" t="s">
        <v>64</v>
      </c>
      <c r="I30" s="25">
        <v>0</v>
      </c>
      <c r="J30" s="25">
        <f>W328/U328</f>
        <v>904.5927977839335</v>
      </c>
      <c r="K30" s="25">
        <f>W329/U329</f>
        <v>578.7628205128206</v>
      </c>
      <c r="L30" s="25">
        <f>W330/U330</f>
        <v>753.922077922078</v>
      </c>
      <c r="M30" s="25">
        <f>W331/U331</f>
        <v>1299.0086206896551</v>
      </c>
      <c r="N30" s="25" t="s">
        <v>64</v>
      </c>
      <c r="O30" s="25" t="s">
        <v>64</v>
      </c>
      <c r="P30" s="25" t="s">
        <v>64</v>
      </c>
      <c r="Q30" s="25">
        <v>0</v>
      </c>
      <c r="R30" s="32" t="s">
        <v>63</v>
      </c>
      <c r="S30" s="35"/>
      <c r="T30" s="46" t="s">
        <v>84</v>
      </c>
      <c r="U30" s="63">
        <v>974</v>
      </c>
      <c r="V30" s="48">
        <v>1243270</v>
      </c>
      <c r="W30" s="56">
        <v>2296921</v>
      </c>
      <c r="X30" s="50" t="s">
        <v>85</v>
      </c>
      <c r="Y30" s="35"/>
    </row>
    <row r="31" spans="1:25" ht="13.5">
      <c r="A31" s="21" t="s">
        <v>16</v>
      </c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5"/>
      <c r="T31" s="46" t="s">
        <v>86</v>
      </c>
      <c r="U31" s="63">
        <v>986</v>
      </c>
      <c r="V31" s="48">
        <v>994143</v>
      </c>
      <c r="W31" s="56">
        <v>1471597</v>
      </c>
      <c r="X31" s="50" t="s">
        <v>87</v>
      </c>
      <c r="Y31" s="35"/>
    </row>
    <row r="32" spans="19:25" ht="13.5">
      <c r="S32" s="35"/>
      <c r="T32" s="46" t="s">
        <v>88</v>
      </c>
      <c r="U32" s="63">
        <v>0</v>
      </c>
      <c r="V32" s="48">
        <v>0</v>
      </c>
      <c r="W32" s="56">
        <v>0</v>
      </c>
      <c r="X32" s="50" t="s">
        <v>89</v>
      </c>
      <c r="Y32" s="35"/>
    </row>
    <row r="33" spans="2:25" ht="13.5">
      <c r="B33" s="33"/>
      <c r="S33" s="35"/>
      <c r="T33" s="46" t="s">
        <v>93</v>
      </c>
      <c r="U33" s="64">
        <v>0</v>
      </c>
      <c r="V33" s="48">
        <v>0</v>
      </c>
      <c r="W33" s="58">
        <v>0</v>
      </c>
      <c r="X33" s="50" t="s">
        <v>93</v>
      </c>
      <c r="Y33" s="35"/>
    </row>
    <row r="34" spans="2:25" ht="13.5">
      <c r="B34" s="34"/>
      <c r="S34" s="35"/>
      <c r="T34" s="43"/>
      <c r="U34" s="59">
        <f>SUM(U26:U33)</f>
        <v>7466</v>
      </c>
      <c r="V34" s="41"/>
      <c r="W34" s="60">
        <f>SUM(W26:W33)</f>
        <v>12893527</v>
      </c>
      <c r="X34" s="42"/>
      <c r="Y34" s="35"/>
    </row>
    <row r="35" spans="19:25" ht="13.5">
      <c r="S35" s="35"/>
      <c r="T35" s="43"/>
      <c r="U35" s="45"/>
      <c r="V35" s="41"/>
      <c r="W35" s="41"/>
      <c r="X35" s="42"/>
      <c r="Y35" s="35"/>
    </row>
    <row r="36" spans="19:25" ht="13.5">
      <c r="S36" s="35"/>
      <c r="T36" s="46" t="s">
        <v>96</v>
      </c>
      <c r="U36" s="47">
        <v>1549</v>
      </c>
      <c r="V36" s="48">
        <v>4923744</v>
      </c>
      <c r="W36" s="49">
        <v>24535378</v>
      </c>
      <c r="X36" s="42">
        <v>10</v>
      </c>
      <c r="Y36" s="35"/>
    </row>
    <row r="37" spans="19:25" ht="13.5">
      <c r="S37" s="35"/>
      <c r="T37" s="46" t="s">
        <v>74</v>
      </c>
      <c r="U37" s="61">
        <v>149</v>
      </c>
      <c r="V37" s="48">
        <v>35367</v>
      </c>
      <c r="W37" s="52">
        <v>142779</v>
      </c>
      <c r="X37" s="50" t="s">
        <v>75</v>
      </c>
      <c r="Y37" s="35"/>
    </row>
    <row r="38" spans="19:25" ht="13.5">
      <c r="S38" s="35"/>
      <c r="T38" s="46" t="s">
        <v>76</v>
      </c>
      <c r="U38" s="62">
        <v>220</v>
      </c>
      <c r="V38" s="48">
        <v>440799</v>
      </c>
      <c r="W38" s="54">
        <v>656490</v>
      </c>
      <c r="X38" s="50" t="s">
        <v>77</v>
      </c>
      <c r="Y38" s="35"/>
    </row>
    <row r="39" spans="19:25" ht="13.5">
      <c r="S39" s="35"/>
      <c r="T39" s="46" t="s">
        <v>78</v>
      </c>
      <c r="U39" s="63">
        <v>185</v>
      </c>
      <c r="V39" s="48">
        <v>133287</v>
      </c>
      <c r="W39" s="56">
        <v>415533</v>
      </c>
      <c r="X39" s="50" t="s">
        <v>79</v>
      </c>
      <c r="Y39" s="35"/>
    </row>
    <row r="40" spans="19:25" ht="13.5">
      <c r="S40" s="35"/>
      <c r="T40" s="46" t="s">
        <v>80</v>
      </c>
      <c r="U40" s="63">
        <v>86</v>
      </c>
      <c r="V40" s="48" t="s">
        <v>91</v>
      </c>
      <c r="W40" s="56" t="s">
        <v>91</v>
      </c>
      <c r="X40" s="50" t="s">
        <v>81</v>
      </c>
      <c r="Y40" s="35"/>
    </row>
    <row r="41" spans="19:25" ht="13.5">
      <c r="S41" s="35"/>
      <c r="T41" s="46" t="s">
        <v>82</v>
      </c>
      <c r="U41" s="63">
        <v>176</v>
      </c>
      <c r="V41" s="48">
        <v>683426</v>
      </c>
      <c r="W41" s="56">
        <v>2499282</v>
      </c>
      <c r="X41" s="50" t="s">
        <v>83</v>
      </c>
      <c r="Y41" s="35"/>
    </row>
    <row r="42" spans="19:25" ht="13.5">
      <c r="S42" s="35"/>
      <c r="T42" s="46" t="s">
        <v>84</v>
      </c>
      <c r="U42" s="63">
        <v>452</v>
      </c>
      <c r="V42" s="48">
        <v>1814010</v>
      </c>
      <c r="W42" s="56">
        <v>13743503</v>
      </c>
      <c r="X42" s="50" t="s">
        <v>85</v>
      </c>
      <c r="Y42" s="35"/>
    </row>
    <row r="43" spans="19:25" ht="13.5">
      <c r="S43" s="35"/>
      <c r="T43" s="46" t="s">
        <v>86</v>
      </c>
      <c r="U43" s="63">
        <v>281</v>
      </c>
      <c r="V43" s="48" t="s">
        <v>91</v>
      </c>
      <c r="W43" s="56" t="s">
        <v>91</v>
      </c>
      <c r="X43" s="50" t="s">
        <v>87</v>
      </c>
      <c r="Y43" s="35"/>
    </row>
    <row r="44" spans="19:25" ht="13.5">
      <c r="S44" s="35"/>
      <c r="T44" s="46" t="s">
        <v>88</v>
      </c>
      <c r="U44" s="63">
        <v>0</v>
      </c>
      <c r="V44" s="48">
        <v>0</v>
      </c>
      <c r="W44" s="56">
        <v>0</v>
      </c>
      <c r="X44" s="50" t="s">
        <v>89</v>
      </c>
      <c r="Y44" s="35"/>
    </row>
    <row r="45" spans="19:25" ht="13.5">
      <c r="S45" s="35"/>
      <c r="T45" s="46" t="s">
        <v>93</v>
      </c>
      <c r="U45" s="64">
        <v>0</v>
      </c>
      <c r="V45" s="48">
        <v>0</v>
      </c>
      <c r="W45" s="58">
        <v>0</v>
      </c>
      <c r="X45" s="50" t="s">
        <v>93</v>
      </c>
      <c r="Y45" s="35"/>
    </row>
    <row r="46" spans="19:25" ht="13.5">
      <c r="S46" s="35"/>
      <c r="T46" s="43"/>
      <c r="U46" s="59">
        <f>SUM(U38:U45)</f>
        <v>1400</v>
      </c>
      <c r="V46" s="41"/>
      <c r="W46" s="60">
        <f>SUM(W38:W45)</f>
        <v>17314808</v>
      </c>
      <c r="X46" s="42"/>
      <c r="Y46" s="35"/>
    </row>
    <row r="47" spans="19:25" ht="13.5">
      <c r="S47" s="35"/>
      <c r="T47" s="43"/>
      <c r="U47" s="44"/>
      <c r="V47" s="41"/>
      <c r="W47" s="40">
        <f>W36-W37</f>
        <v>24392599</v>
      </c>
      <c r="X47" s="42"/>
      <c r="Y47" s="35"/>
    </row>
    <row r="48" spans="19:25" ht="13.5">
      <c r="S48" s="35"/>
      <c r="T48" s="43"/>
      <c r="U48" s="44"/>
      <c r="V48" s="41"/>
      <c r="W48" s="41"/>
      <c r="X48" s="42"/>
      <c r="Y48" s="35"/>
    </row>
    <row r="49" spans="19:25" ht="13.5">
      <c r="S49" s="35"/>
      <c r="T49" s="46" t="s">
        <v>97</v>
      </c>
      <c r="U49" s="47">
        <v>561</v>
      </c>
      <c r="V49" s="48">
        <v>517545</v>
      </c>
      <c r="W49" s="49">
        <v>1049278</v>
      </c>
      <c r="X49" s="50">
        <v>11</v>
      </c>
      <c r="Y49" s="35"/>
    </row>
    <row r="50" spans="19:25" ht="13.5">
      <c r="S50" s="35"/>
      <c r="T50" s="46" t="s">
        <v>74</v>
      </c>
      <c r="U50" s="51">
        <v>17</v>
      </c>
      <c r="V50" s="48">
        <v>5904</v>
      </c>
      <c r="W50" s="52">
        <v>18190</v>
      </c>
      <c r="X50" s="50" t="s">
        <v>75</v>
      </c>
      <c r="Y50" s="35"/>
    </row>
    <row r="51" spans="19:25" ht="13.5">
      <c r="S51" s="35"/>
      <c r="T51" s="46" t="s">
        <v>76</v>
      </c>
      <c r="U51" s="53">
        <v>29</v>
      </c>
      <c r="V51" s="48" t="s">
        <v>91</v>
      </c>
      <c r="W51" s="54" t="s">
        <v>91</v>
      </c>
      <c r="X51" s="50" t="s">
        <v>77</v>
      </c>
      <c r="Y51" s="35"/>
    </row>
    <row r="52" spans="19:25" ht="13.5">
      <c r="S52" s="35"/>
      <c r="T52" s="46" t="s">
        <v>78</v>
      </c>
      <c r="U52" s="55">
        <v>29</v>
      </c>
      <c r="V52" s="48" t="s">
        <v>91</v>
      </c>
      <c r="W52" s="56" t="s">
        <v>91</v>
      </c>
      <c r="X52" s="50" t="s">
        <v>79</v>
      </c>
      <c r="Y52" s="35"/>
    </row>
    <row r="53" spans="19:25" ht="13.5">
      <c r="S53" s="35"/>
      <c r="T53" s="46" t="s">
        <v>80</v>
      </c>
      <c r="U53" s="55">
        <v>184</v>
      </c>
      <c r="V53" s="48">
        <v>135304</v>
      </c>
      <c r="W53" s="56">
        <v>388863</v>
      </c>
      <c r="X53" s="50" t="s">
        <v>81</v>
      </c>
      <c r="Y53" s="35"/>
    </row>
    <row r="54" spans="19:25" ht="13.5">
      <c r="S54" s="35"/>
      <c r="T54" s="46" t="s">
        <v>82</v>
      </c>
      <c r="U54" s="55">
        <v>0</v>
      </c>
      <c r="V54" s="48">
        <v>0</v>
      </c>
      <c r="W54" s="56">
        <v>0</v>
      </c>
      <c r="X54" s="50" t="s">
        <v>83</v>
      </c>
      <c r="Y54" s="35"/>
    </row>
    <row r="55" spans="19:25" ht="13.5">
      <c r="S55" s="35"/>
      <c r="T55" s="46" t="s">
        <v>84</v>
      </c>
      <c r="U55" s="55">
        <v>302</v>
      </c>
      <c r="V55" s="48" t="s">
        <v>91</v>
      </c>
      <c r="W55" s="56" t="s">
        <v>91</v>
      </c>
      <c r="X55" s="50" t="s">
        <v>85</v>
      </c>
      <c r="Y55" s="35"/>
    </row>
    <row r="56" spans="19:25" ht="13.5">
      <c r="S56" s="35"/>
      <c r="T56" s="46" t="s">
        <v>86</v>
      </c>
      <c r="U56" s="55">
        <v>0</v>
      </c>
      <c r="V56" s="48">
        <v>0</v>
      </c>
      <c r="W56" s="56">
        <v>0</v>
      </c>
      <c r="X56" s="50" t="s">
        <v>87</v>
      </c>
      <c r="Y56" s="35"/>
    </row>
    <row r="57" spans="19:25" ht="13.5">
      <c r="S57" s="35"/>
      <c r="T57" s="46" t="s">
        <v>88</v>
      </c>
      <c r="U57" s="55">
        <v>0</v>
      </c>
      <c r="V57" s="48">
        <v>0</v>
      </c>
      <c r="W57" s="56">
        <v>0</v>
      </c>
      <c r="X57" s="50" t="s">
        <v>89</v>
      </c>
      <c r="Y57" s="35"/>
    </row>
    <row r="58" spans="19:25" ht="13.5">
      <c r="S58" s="35"/>
      <c r="T58" s="46" t="s">
        <v>93</v>
      </c>
      <c r="U58" s="57">
        <v>0</v>
      </c>
      <c r="V58" s="48">
        <v>0</v>
      </c>
      <c r="W58" s="58">
        <v>0</v>
      </c>
      <c r="X58" s="50" t="s">
        <v>93</v>
      </c>
      <c r="Y58" s="35"/>
    </row>
    <row r="59" spans="19:25" ht="13.5">
      <c r="S59" s="35"/>
      <c r="T59" s="46"/>
      <c r="U59" s="59">
        <f>SUM(U51:U58)</f>
        <v>544</v>
      </c>
      <c r="V59" s="48"/>
      <c r="W59" s="60">
        <f>SUM(W51:W58)</f>
        <v>388863</v>
      </c>
      <c r="X59" s="50"/>
      <c r="Y59" s="35"/>
    </row>
    <row r="60" spans="19:25" ht="13.5">
      <c r="S60" s="35"/>
      <c r="T60" s="46"/>
      <c r="U60" s="44"/>
      <c r="V60" s="48"/>
      <c r="W60" s="40">
        <f>W49-W50</f>
        <v>1031088</v>
      </c>
      <c r="X60" s="50"/>
      <c r="Y60" s="35"/>
    </row>
    <row r="61" spans="19:25" ht="13.5">
      <c r="S61" s="35"/>
      <c r="T61" s="43"/>
      <c r="U61" s="45"/>
      <c r="V61" s="41"/>
      <c r="W61" s="41"/>
      <c r="X61" s="42"/>
      <c r="Y61" s="35"/>
    </row>
    <row r="62" spans="19:25" ht="13.5">
      <c r="S62" s="35"/>
      <c r="T62" s="46" t="s">
        <v>98</v>
      </c>
      <c r="U62" s="47">
        <v>2247</v>
      </c>
      <c r="V62" s="48">
        <v>584575</v>
      </c>
      <c r="W62" s="49">
        <v>1252546</v>
      </c>
      <c r="X62" s="50">
        <v>12</v>
      </c>
      <c r="Y62" s="35"/>
    </row>
    <row r="63" spans="19:25" ht="13.5">
      <c r="S63" s="35"/>
      <c r="T63" s="46" t="s">
        <v>74</v>
      </c>
      <c r="U63" s="61">
        <v>278</v>
      </c>
      <c r="V63" s="48">
        <v>29667</v>
      </c>
      <c r="W63" s="52">
        <v>110864</v>
      </c>
      <c r="X63" s="50" t="s">
        <v>75</v>
      </c>
      <c r="Y63" s="35"/>
    </row>
    <row r="64" spans="19:25" ht="13.5">
      <c r="S64" s="35"/>
      <c r="T64" s="46" t="s">
        <v>76</v>
      </c>
      <c r="U64" s="62">
        <v>414</v>
      </c>
      <c r="V64" s="48">
        <v>83131</v>
      </c>
      <c r="W64" s="54">
        <v>240585</v>
      </c>
      <c r="X64" s="50" t="s">
        <v>77</v>
      </c>
      <c r="Y64" s="35"/>
    </row>
    <row r="65" spans="19:25" ht="13.5">
      <c r="S65" s="35"/>
      <c r="T65" s="46" t="s">
        <v>78</v>
      </c>
      <c r="U65" s="63">
        <v>316</v>
      </c>
      <c r="V65" s="48">
        <v>80983</v>
      </c>
      <c r="W65" s="56">
        <v>187880</v>
      </c>
      <c r="X65" s="50" t="s">
        <v>79</v>
      </c>
      <c r="Y65" s="35"/>
    </row>
    <row r="66" spans="19:25" ht="13.5">
      <c r="S66" s="35"/>
      <c r="T66" s="46" t="s">
        <v>80</v>
      </c>
      <c r="U66" s="63">
        <v>267</v>
      </c>
      <c r="V66" s="48" t="s">
        <v>91</v>
      </c>
      <c r="W66" s="56" t="s">
        <v>91</v>
      </c>
      <c r="X66" s="50" t="s">
        <v>81</v>
      </c>
      <c r="Y66" s="35"/>
    </row>
    <row r="67" spans="19:25" ht="13.5">
      <c r="S67" s="35"/>
      <c r="T67" s="46" t="s">
        <v>82</v>
      </c>
      <c r="U67" s="63">
        <v>732</v>
      </c>
      <c r="V67" s="48">
        <v>258892</v>
      </c>
      <c r="W67" s="56">
        <v>453701</v>
      </c>
      <c r="X67" s="50" t="s">
        <v>83</v>
      </c>
      <c r="Y67" s="35"/>
    </row>
    <row r="68" spans="19:25" ht="13.5">
      <c r="S68" s="35"/>
      <c r="T68" s="46" t="s">
        <v>84</v>
      </c>
      <c r="U68" s="63">
        <v>240</v>
      </c>
      <c r="V68" s="48" t="s">
        <v>91</v>
      </c>
      <c r="W68" s="56" t="s">
        <v>91</v>
      </c>
      <c r="X68" s="50" t="s">
        <v>85</v>
      </c>
      <c r="Y68" s="35"/>
    </row>
    <row r="69" spans="19:25" ht="13.5">
      <c r="S69" s="35"/>
      <c r="T69" s="46" t="s">
        <v>86</v>
      </c>
      <c r="U69" s="63">
        <v>0</v>
      </c>
      <c r="V69" s="48">
        <v>0</v>
      </c>
      <c r="W69" s="56">
        <v>0</v>
      </c>
      <c r="X69" s="50" t="s">
        <v>87</v>
      </c>
      <c r="Y69" s="35"/>
    </row>
    <row r="70" spans="19:25" ht="13.5">
      <c r="S70" s="35"/>
      <c r="T70" s="46" t="s">
        <v>88</v>
      </c>
      <c r="U70" s="63">
        <v>0</v>
      </c>
      <c r="V70" s="48">
        <v>0</v>
      </c>
      <c r="W70" s="56">
        <v>0</v>
      </c>
      <c r="X70" s="50" t="s">
        <v>89</v>
      </c>
      <c r="Y70" s="35"/>
    </row>
    <row r="71" spans="19:25" ht="13.5">
      <c r="S71" s="35"/>
      <c r="T71" s="46" t="s">
        <v>93</v>
      </c>
      <c r="U71" s="64">
        <v>0</v>
      </c>
      <c r="V71" s="48">
        <v>0</v>
      </c>
      <c r="W71" s="58">
        <v>0</v>
      </c>
      <c r="X71" s="50" t="s">
        <v>93</v>
      </c>
      <c r="Y71" s="35"/>
    </row>
    <row r="72" spans="19:25" ht="13.5">
      <c r="S72" s="35"/>
      <c r="T72" s="65"/>
      <c r="U72" s="59">
        <f>SUM(U64:U71)</f>
        <v>1969</v>
      </c>
      <c r="V72" s="66"/>
      <c r="W72" s="60">
        <f>SUM(W64:W71)</f>
        <v>882166</v>
      </c>
      <c r="X72" s="67"/>
      <c r="Y72" s="35"/>
    </row>
    <row r="73" spans="19:25" ht="13.5">
      <c r="S73" s="35"/>
      <c r="T73" s="68"/>
      <c r="U73" s="44"/>
      <c r="V73" s="69"/>
      <c r="W73" s="40">
        <f>W62-W63</f>
        <v>1141682</v>
      </c>
      <c r="X73" s="70"/>
      <c r="Y73" s="35"/>
    </row>
    <row r="74" spans="19:25" ht="13.5">
      <c r="S74" s="35"/>
      <c r="T74" s="71"/>
      <c r="U74" s="45"/>
      <c r="V74" s="41"/>
      <c r="W74" s="41"/>
      <c r="X74" s="72"/>
      <c r="Y74" s="35"/>
    </row>
    <row r="75" spans="19:25" ht="13.5">
      <c r="S75" s="35"/>
      <c r="T75" s="43"/>
      <c r="U75" s="45"/>
      <c r="V75" s="41"/>
      <c r="W75" s="41"/>
      <c r="X75" s="72"/>
      <c r="Y75" s="35"/>
    </row>
    <row r="76" spans="19:25" ht="13.5">
      <c r="S76" s="35"/>
      <c r="T76" s="46" t="s">
        <v>99</v>
      </c>
      <c r="U76" s="47">
        <v>2144</v>
      </c>
      <c r="V76" s="48">
        <v>1362143</v>
      </c>
      <c r="W76" s="49">
        <v>2544253</v>
      </c>
      <c r="X76" s="50">
        <v>13</v>
      </c>
      <c r="Y76" s="35"/>
    </row>
    <row r="77" spans="19:25" ht="13.5">
      <c r="S77" s="35"/>
      <c r="T77" s="46" t="s">
        <v>74</v>
      </c>
      <c r="U77" s="61">
        <v>913</v>
      </c>
      <c r="V77" s="48">
        <v>353110</v>
      </c>
      <c r="W77" s="52">
        <v>760432</v>
      </c>
      <c r="X77" s="50" t="s">
        <v>75</v>
      </c>
      <c r="Y77" s="35"/>
    </row>
    <row r="78" spans="19:25" ht="13.5">
      <c r="S78" s="35"/>
      <c r="T78" s="46" t="s">
        <v>76</v>
      </c>
      <c r="U78" s="62">
        <v>626</v>
      </c>
      <c r="V78" s="48">
        <v>427701</v>
      </c>
      <c r="W78" s="54">
        <v>813730</v>
      </c>
      <c r="X78" s="50" t="s">
        <v>77</v>
      </c>
      <c r="Y78" s="35"/>
    </row>
    <row r="79" spans="19:25" ht="13.5">
      <c r="S79" s="35"/>
      <c r="T79" s="46" t="s">
        <v>78</v>
      </c>
      <c r="U79" s="63">
        <v>329</v>
      </c>
      <c r="V79" s="48">
        <v>419590</v>
      </c>
      <c r="W79" s="56">
        <v>635165</v>
      </c>
      <c r="X79" s="50" t="s">
        <v>79</v>
      </c>
      <c r="Y79" s="35"/>
    </row>
    <row r="80" spans="19:25" ht="13.5">
      <c r="S80" s="35"/>
      <c r="T80" s="46" t="s">
        <v>80</v>
      </c>
      <c r="U80" s="63">
        <v>165</v>
      </c>
      <c r="V80" s="48" t="s">
        <v>91</v>
      </c>
      <c r="W80" s="56" t="s">
        <v>91</v>
      </c>
      <c r="X80" s="50" t="s">
        <v>81</v>
      </c>
      <c r="Y80" s="35"/>
    </row>
    <row r="81" spans="19:25" ht="13.5">
      <c r="S81" s="35"/>
      <c r="T81" s="46" t="s">
        <v>82</v>
      </c>
      <c r="U81" s="63">
        <v>0</v>
      </c>
      <c r="V81" s="48">
        <v>0</v>
      </c>
      <c r="W81" s="56">
        <v>0</v>
      </c>
      <c r="X81" s="50" t="s">
        <v>83</v>
      </c>
      <c r="Y81" s="35"/>
    </row>
    <row r="82" spans="19:25" ht="13.5">
      <c r="S82" s="35"/>
      <c r="T82" s="46" t="s">
        <v>84</v>
      </c>
      <c r="U82" s="63">
        <v>111</v>
      </c>
      <c r="V82" s="48" t="s">
        <v>91</v>
      </c>
      <c r="W82" s="56" t="s">
        <v>91</v>
      </c>
      <c r="X82" s="50" t="s">
        <v>85</v>
      </c>
      <c r="Y82" s="35"/>
    </row>
    <row r="83" spans="19:25" ht="13.5">
      <c r="S83" s="35"/>
      <c r="T83" s="46" t="s">
        <v>86</v>
      </c>
      <c r="U83" s="63">
        <v>0</v>
      </c>
      <c r="V83" s="48">
        <v>0</v>
      </c>
      <c r="W83" s="56">
        <v>0</v>
      </c>
      <c r="X83" s="50" t="s">
        <v>87</v>
      </c>
      <c r="Y83" s="35"/>
    </row>
    <row r="84" spans="19:25" ht="13.5">
      <c r="S84" s="35"/>
      <c r="T84" s="46" t="s">
        <v>88</v>
      </c>
      <c r="U84" s="63">
        <v>0</v>
      </c>
      <c r="V84" s="48">
        <v>0</v>
      </c>
      <c r="W84" s="56">
        <v>0</v>
      </c>
      <c r="X84" s="50" t="s">
        <v>89</v>
      </c>
      <c r="Y84" s="35"/>
    </row>
    <row r="85" spans="19:25" ht="13.5">
      <c r="S85" s="35"/>
      <c r="T85" s="46" t="s">
        <v>93</v>
      </c>
      <c r="U85" s="64">
        <v>0</v>
      </c>
      <c r="V85" s="48">
        <v>0</v>
      </c>
      <c r="W85" s="58">
        <v>0</v>
      </c>
      <c r="X85" s="50" t="s">
        <v>93</v>
      </c>
      <c r="Y85" s="35"/>
    </row>
    <row r="86" spans="19:25" ht="13.5">
      <c r="S86" s="35"/>
      <c r="T86" s="46"/>
      <c r="U86" s="59">
        <f>SUM(U78:U85)</f>
        <v>1231</v>
      </c>
      <c r="V86" s="48"/>
      <c r="W86" s="60">
        <f>SUM(W78:W85)</f>
        <v>1448895</v>
      </c>
      <c r="X86" s="50"/>
      <c r="Y86" s="35"/>
    </row>
    <row r="87" spans="19:25" ht="13.5">
      <c r="S87" s="35"/>
      <c r="T87" s="46"/>
      <c r="U87" s="44"/>
      <c r="V87" s="48"/>
      <c r="W87" s="40">
        <f>W76-W77</f>
        <v>1783821</v>
      </c>
      <c r="X87" s="50"/>
      <c r="Y87" s="35"/>
    </row>
    <row r="88" spans="19:25" ht="13.5">
      <c r="S88" s="35"/>
      <c r="T88" s="43"/>
      <c r="U88" s="45"/>
      <c r="V88" s="41"/>
      <c r="W88" s="41"/>
      <c r="X88" s="42"/>
      <c r="Y88" s="35"/>
    </row>
    <row r="89" spans="19:25" ht="13.5">
      <c r="S89" s="35"/>
      <c r="T89" s="46" t="s">
        <v>100</v>
      </c>
      <c r="U89" s="47">
        <v>1520</v>
      </c>
      <c r="V89" s="48">
        <v>993090</v>
      </c>
      <c r="W89" s="49">
        <v>1846606</v>
      </c>
      <c r="X89" s="50">
        <v>14</v>
      </c>
      <c r="Y89" s="35"/>
    </row>
    <row r="90" spans="19:25" ht="13.5">
      <c r="S90" s="35"/>
      <c r="T90" s="46" t="s">
        <v>74</v>
      </c>
      <c r="U90" s="61">
        <v>371</v>
      </c>
      <c r="V90" s="48">
        <v>143526</v>
      </c>
      <c r="W90" s="52">
        <v>333012</v>
      </c>
      <c r="X90" s="50" t="s">
        <v>75</v>
      </c>
      <c r="Y90" s="35"/>
    </row>
    <row r="91" spans="19:25" ht="13.5">
      <c r="S91" s="35"/>
      <c r="T91" s="46" t="s">
        <v>76</v>
      </c>
      <c r="U91" s="62">
        <v>258</v>
      </c>
      <c r="V91" s="48">
        <v>86694</v>
      </c>
      <c r="W91" s="54">
        <v>217414</v>
      </c>
      <c r="X91" s="50" t="s">
        <v>77</v>
      </c>
      <c r="Y91" s="35"/>
    </row>
    <row r="92" spans="19:25" ht="13.5">
      <c r="S92" s="35"/>
      <c r="T92" s="46" t="s">
        <v>78</v>
      </c>
      <c r="U92" s="63">
        <v>220</v>
      </c>
      <c r="V92" s="48">
        <v>143190</v>
      </c>
      <c r="W92" s="56">
        <v>273511</v>
      </c>
      <c r="X92" s="50" t="s">
        <v>79</v>
      </c>
      <c r="Y92" s="35"/>
    </row>
    <row r="93" spans="19:25" ht="13.5">
      <c r="S93" s="35"/>
      <c r="T93" s="46" t="s">
        <v>80</v>
      </c>
      <c r="U93" s="63">
        <v>236</v>
      </c>
      <c r="V93" s="48">
        <v>224003</v>
      </c>
      <c r="W93" s="56">
        <v>372260</v>
      </c>
      <c r="X93" s="50" t="s">
        <v>81</v>
      </c>
      <c r="Y93" s="35"/>
    </row>
    <row r="94" spans="19:25" ht="13.5">
      <c r="S94" s="35"/>
      <c r="T94" s="46" t="s">
        <v>82</v>
      </c>
      <c r="U94" s="63">
        <v>435</v>
      </c>
      <c r="V94" s="48">
        <v>395677</v>
      </c>
      <c r="W94" s="56">
        <v>650409</v>
      </c>
      <c r="X94" s="50" t="s">
        <v>83</v>
      </c>
      <c r="Y94" s="35"/>
    </row>
    <row r="95" spans="19:25" ht="13.5">
      <c r="S95" s="35"/>
      <c r="T95" s="46" t="s">
        <v>84</v>
      </c>
      <c r="U95" s="63">
        <v>0</v>
      </c>
      <c r="V95" s="48">
        <v>0</v>
      </c>
      <c r="W95" s="56">
        <v>0</v>
      </c>
      <c r="X95" s="50" t="s">
        <v>85</v>
      </c>
      <c r="Y95" s="35"/>
    </row>
    <row r="96" spans="19:25" ht="13.5">
      <c r="S96" s="35"/>
      <c r="T96" s="46" t="s">
        <v>86</v>
      </c>
      <c r="U96" s="63">
        <v>0</v>
      </c>
      <c r="V96" s="48">
        <v>0</v>
      </c>
      <c r="W96" s="56">
        <v>0</v>
      </c>
      <c r="X96" s="50" t="s">
        <v>87</v>
      </c>
      <c r="Y96" s="35"/>
    </row>
    <row r="97" spans="19:25" ht="13.5">
      <c r="S97" s="35"/>
      <c r="T97" s="46" t="s">
        <v>88</v>
      </c>
      <c r="U97" s="63">
        <v>0</v>
      </c>
      <c r="V97" s="48">
        <v>0</v>
      </c>
      <c r="W97" s="56">
        <v>0</v>
      </c>
      <c r="X97" s="50" t="s">
        <v>89</v>
      </c>
      <c r="Y97" s="35"/>
    </row>
    <row r="98" spans="19:25" ht="13.5">
      <c r="S98" s="35"/>
      <c r="T98" s="46" t="s">
        <v>93</v>
      </c>
      <c r="U98" s="64">
        <v>0</v>
      </c>
      <c r="V98" s="48">
        <v>0</v>
      </c>
      <c r="W98" s="58">
        <v>0</v>
      </c>
      <c r="X98" s="50" t="s">
        <v>93</v>
      </c>
      <c r="Y98" s="35"/>
    </row>
    <row r="99" spans="19:25" ht="13.5">
      <c r="S99" s="35"/>
      <c r="T99" s="46"/>
      <c r="U99" s="59">
        <f>SUM(U91:U98)</f>
        <v>1149</v>
      </c>
      <c r="V99" s="48"/>
      <c r="W99" s="60">
        <f>SUM(W91:W98)</f>
        <v>1513594</v>
      </c>
      <c r="X99" s="50"/>
      <c r="Y99" s="35"/>
    </row>
    <row r="100" spans="19:25" ht="13.5">
      <c r="S100" s="35"/>
      <c r="T100" s="43"/>
      <c r="U100" s="45"/>
      <c r="V100" s="41"/>
      <c r="W100" s="41"/>
      <c r="X100" s="42"/>
      <c r="Y100" s="35"/>
    </row>
    <row r="101" spans="19:25" ht="13.5">
      <c r="S101" s="35"/>
      <c r="T101" s="46" t="s">
        <v>101</v>
      </c>
      <c r="U101" s="47">
        <v>754</v>
      </c>
      <c r="V101" s="73">
        <v>1360995</v>
      </c>
      <c r="W101" s="74">
        <v>2732596</v>
      </c>
      <c r="X101" s="50">
        <v>15</v>
      </c>
      <c r="Y101" s="35"/>
    </row>
    <row r="102" spans="19:25" ht="13.5">
      <c r="S102" s="35"/>
      <c r="T102" s="46" t="s">
        <v>74</v>
      </c>
      <c r="U102" s="61">
        <v>39</v>
      </c>
      <c r="V102" s="73">
        <v>7459</v>
      </c>
      <c r="W102" s="75">
        <v>19677</v>
      </c>
      <c r="X102" s="50" t="s">
        <v>75</v>
      </c>
      <c r="Y102" s="35"/>
    </row>
    <row r="103" spans="19:25" ht="13.5">
      <c r="S103" s="35"/>
      <c r="T103" s="46" t="s">
        <v>76</v>
      </c>
      <c r="U103" s="62">
        <v>33</v>
      </c>
      <c r="V103" s="73">
        <v>11045</v>
      </c>
      <c r="W103" s="76">
        <v>22890</v>
      </c>
      <c r="X103" s="50" t="s">
        <v>77</v>
      </c>
      <c r="Y103" s="35"/>
    </row>
    <row r="104" spans="19:25" ht="13.5">
      <c r="S104" s="35"/>
      <c r="T104" s="46" t="s">
        <v>78</v>
      </c>
      <c r="U104" s="63">
        <v>95</v>
      </c>
      <c r="V104" s="73">
        <v>60339</v>
      </c>
      <c r="W104" s="77">
        <v>106205</v>
      </c>
      <c r="X104" s="50" t="s">
        <v>79</v>
      </c>
      <c r="Y104" s="35"/>
    </row>
    <row r="105" spans="19:25" ht="13.5">
      <c r="S105" s="35"/>
      <c r="T105" s="46" t="s">
        <v>80</v>
      </c>
      <c r="U105" s="63">
        <v>83</v>
      </c>
      <c r="V105" s="73" t="s">
        <v>91</v>
      </c>
      <c r="W105" s="77" t="s">
        <v>91</v>
      </c>
      <c r="X105" s="50" t="s">
        <v>81</v>
      </c>
      <c r="Y105" s="35"/>
    </row>
    <row r="106" spans="19:25" ht="13.5">
      <c r="S106" s="35"/>
      <c r="T106" s="46" t="s">
        <v>82</v>
      </c>
      <c r="U106" s="63">
        <v>264</v>
      </c>
      <c r="V106" s="73">
        <v>257503</v>
      </c>
      <c r="W106" s="77">
        <v>518176</v>
      </c>
      <c r="X106" s="50" t="s">
        <v>83</v>
      </c>
      <c r="Y106" s="35"/>
    </row>
    <row r="107" spans="19:25" ht="13.5">
      <c r="S107" s="35"/>
      <c r="T107" s="46" t="s">
        <v>84</v>
      </c>
      <c r="U107" s="63">
        <v>240</v>
      </c>
      <c r="V107" s="73" t="s">
        <v>91</v>
      </c>
      <c r="W107" s="77" t="s">
        <v>91</v>
      </c>
      <c r="X107" s="50" t="s">
        <v>85</v>
      </c>
      <c r="Y107" s="35"/>
    </row>
    <row r="108" spans="19:25" ht="13.5">
      <c r="S108" s="35"/>
      <c r="T108" s="46" t="s">
        <v>86</v>
      </c>
      <c r="U108" s="63">
        <v>0</v>
      </c>
      <c r="V108" s="73">
        <v>0</v>
      </c>
      <c r="W108" s="77">
        <v>0</v>
      </c>
      <c r="X108" s="50" t="s">
        <v>87</v>
      </c>
      <c r="Y108" s="35"/>
    </row>
    <row r="109" spans="19:25" ht="13.5">
      <c r="S109" s="35"/>
      <c r="T109" s="46" t="s">
        <v>88</v>
      </c>
      <c r="U109" s="63">
        <v>0</v>
      </c>
      <c r="V109" s="73">
        <v>0</v>
      </c>
      <c r="W109" s="77">
        <v>0</v>
      </c>
      <c r="X109" s="50" t="s">
        <v>89</v>
      </c>
      <c r="Y109" s="35"/>
    </row>
    <row r="110" spans="19:25" ht="13.5">
      <c r="S110" s="35"/>
      <c r="T110" s="46" t="s">
        <v>93</v>
      </c>
      <c r="U110" s="64">
        <v>0</v>
      </c>
      <c r="V110" s="73">
        <v>0</v>
      </c>
      <c r="W110" s="78">
        <v>0</v>
      </c>
      <c r="X110" s="50" t="s">
        <v>93</v>
      </c>
      <c r="Y110" s="35"/>
    </row>
    <row r="111" spans="19:25" ht="13.5">
      <c r="S111" s="35"/>
      <c r="T111" s="46"/>
      <c r="U111" s="59">
        <f>SUM(U103:U110)</f>
        <v>715</v>
      </c>
      <c r="V111" s="73"/>
      <c r="W111" s="60">
        <f>SUM(W103:W110)</f>
        <v>647271</v>
      </c>
      <c r="X111" s="50"/>
      <c r="Y111" s="35"/>
    </row>
    <row r="112" spans="19:25" ht="13.5">
      <c r="S112" s="35"/>
      <c r="T112" s="46"/>
      <c r="U112" s="44"/>
      <c r="V112" s="73"/>
      <c r="W112" s="40">
        <f>W101-W102</f>
        <v>2712919</v>
      </c>
      <c r="X112" s="50"/>
      <c r="Y112" s="35"/>
    </row>
    <row r="113" spans="19:25" ht="13.5">
      <c r="S113" s="35"/>
      <c r="T113" s="43"/>
      <c r="U113" s="45"/>
      <c r="V113" s="41"/>
      <c r="W113" s="41"/>
      <c r="X113" s="42"/>
      <c r="Y113" s="35"/>
    </row>
    <row r="114" spans="19:25" ht="13.5">
      <c r="S114" s="35"/>
      <c r="T114" s="46" t="s">
        <v>102</v>
      </c>
      <c r="U114" s="47">
        <v>1735</v>
      </c>
      <c r="V114" s="48">
        <v>665805</v>
      </c>
      <c r="W114" s="49">
        <v>1818167</v>
      </c>
      <c r="X114" s="50">
        <v>16</v>
      </c>
      <c r="Y114" s="35"/>
    </row>
    <row r="115" spans="19:25" ht="13.5">
      <c r="S115" s="35"/>
      <c r="T115" s="46" t="s">
        <v>74</v>
      </c>
      <c r="U115" s="61">
        <v>342</v>
      </c>
      <c r="V115" s="48">
        <v>75322</v>
      </c>
      <c r="W115" s="52">
        <v>238431</v>
      </c>
      <c r="X115" s="50" t="s">
        <v>75</v>
      </c>
      <c r="Y115" s="35"/>
    </row>
    <row r="116" spans="19:25" ht="13.5">
      <c r="S116" s="35"/>
      <c r="T116" s="46" t="s">
        <v>76</v>
      </c>
      <c r="U116" s="62">
        <v>333</v>
      </c>
      <c r="V116" s="48">
        <v>102541</v>
      </c>
      <c r="W116" s="54">
        <v>294897</v>
      </c>
      <c r="X116" s="50" t="s">
        <v>77</v>
      </c>
      <c r="Y116" s="35"/>
    </row>
    <row r="117" spans="19:25" ht="13.5">
      <c r="S117" s="35"/>
      <c r="T117" s="46" t="s">
        <v>78</v>
      </c>
      <c r="U117" s="63">
        <v>248</v>
      </c>
      <c r="V117" s="48">
        <v>59931</v>
      </c>
      <c r="W117" s="56">
        <v>248755</v>
      </c>
      <c r="X117" s="50" t="s">
        <v>79</v>
      </c>
      <c r="Y117" s="35"/>
    </row>
    <row r="118" spans="19:25" ht="13.5">
      <c r="S118" s="35"/>
      <c r="T118" s="46" t="s">
        <v>80</v>
      </c>
      <c r="U118" s="63">
        <v>186</v>
      </c>
      <c r="V118" s="48" t="s">
        <v>91</v>
      </c>
      <c r="W118" s="56" t="s">
        <v>91</v>
      </c>
      <c r="X118" s="50" t="s">
        <v>81</v>
      </c>
      <c r="Y118" s="35"/>
    </row>
    <row r="119" spans="19:25" ht="13.5">
      <c r="S119" s="35"/>
      <c r="T119" s="46" t="s">
        <v>82</v>
      </c>
      <c r="U119" s="63">
        <v>505</v>
      </c>
      <c r="V119" s="48">
        <v>308197</v>
      </c>
      <c r="W119" s="56">
        <v>722797</v>
      </c>
      <c r="X119" s="50" t="s">
        <v>83</v>
      </c>
      <c r="Y119" s="35"/>
    </row>
    <row r="120" spans="19:25" ht="13.5">
      <c r="S120" s="35"/>
      <c r="T120" s="46" t="s">
        <v>84</v>
      </c>
      <c r="U120" s="63">
        <v>121</v>
      </c>
      <c r="V120" s="48" t="s">
        <v>91</v>
      </c>
      <c r="W120" s="56" t="s">
        <v>91</v>
      </c>
      <c r="X120" s="50" t="s">
        <v>85</v>
      </c>
      <c r="Y120" s="35"/>
    </row>
    <row r="121" spans="19:25" ht="13.5">
      <c r="S121" s="35"/>
      <c r="T121" s="46" t="s">
        <v>86</v>
      </c>
      <c r="U121" s="63">
        <v>0</v>
      </c>
      <c r="V121" s="48">
        <v>0</v>
      </c>
      <c r="W121" s="56">
        <v>0</v>
      </c>
      <c r="X121" s="50" t="s">
        <v>87</v>
      </c>
      <c r="Y121" s="35"/>
    </row>
    <row r="122" spans="19:25" ht="13.5">
      <c r="S122" s="35"/>
      <c r="T122" s="46" t="s">
        <v>88</v>
      </c>
      <c r="U122" s="63">
        <v>0</v>
      </c>
      <c r="V122" s="48">
        <v>0</v>
      </c>
      <c r="W122" s="56">
        <v>0</v>
      </c>
      <c r="X122" s="50" t="s">
        <v>89</v>
      </c>
      <c r="Y122" s="35"/>
    </row>
    <row r="123" spans="19:25" ht="13.5">
      <c r="S123" s="35"/>
      <c r="T123" s="46" t="s">
        <v>93</v>
      </c>
      <c r="U123" s="64">
        <v>0</v>
      </c>
      <c r="V123" s="48">
        <v>0</v>
      </c>
      <c r="W123" s="58">
        <v>0</v>
      </c>
      <c r="X123" s="50" t="s">
        <v>93</v>
      </c>
      <c r="Y123" s="35"/>
    </row>
    <row r="124" spans="19:25" ht="13.5">
      <c r="S124" s="35"/>
      <c r="T124" s="46"/>
      <c r="U124" s="59">
        <f>SUM(U116:U123)</f>
        <v>1393</v>
      </c>
      <c r="V124" s="48"/>
      <c r="W124" s="60">
        <f>SUM(W116:W123)</f>
        <v>1266449</v>
      </c>
      <c r="X124" s="50"/>
      <c r="Y124" s="35"/>
    </row>
    <row r="125" spans="19:25" ht="13.5">
      <c r="S125" s="35"/>
      <c r="T125" s="46"/>
      <c r="U125" s="44"/>
      <c r="V125" s="48"/>
      <c r="W125" s="40">
        <f>W114-W115</f>
        <v>1579736</v>
      </c>
      <c r="X125" s="50"/>
      <c r="Y125" s="35"/>
    </row>
    <row r="126" spans="19:25" ht="13.5">
      <c r="S126" s="35"/>
      <c r="T126" s="43"/>
      <c r="U126" s="45"/>
      <c r="V126" s="73"/>
      <c r="W126" s="41"/>
      <c r="X126" s="50" t="s">
        <v>90</v>
      </c>
      <c r="Y126" s="35"/>
    </row>
    <row r="127" spans="19:25" ht="13.5">
      <c r="S127" s="35"/>
      <c r="T127" s="46" t="s">
        <v>103</v>
      </c>
      <c r="U127" s="47">
        <v>2155</v>
      </c>
      <c r="V127" s="48">
        <v>26209125</v>
      </c>
      <c r="W127" s="49">
        <v>40483826</v>
      </c>
      <c r="X127" s="50">
        <v>17</v>
      </c>
      <c r="Y127" s="35"/>
    </row>
    <row r="128" spans="19:25" ht="13.5">
      <c r="S128" s="35"/>
      <c r="T128" s="46" t="s">
        <v>74</v>
      </c>
      <c r="U128" s="61">
        <v>51</v>
      </c>
      <c r="V128" s="48">
        <v>1097545</v>
      </c>
      <c r="W128" s="52">
        <v>2124572</v>
      </c>
      <c r="X128" s="50" t="s">
        <v>75</v>
      </c>
      <c r="Y128" s="35"/>
    </row>
    <row r="129" spans="19:25" ht="13.5">
      <c r="S129" s="35"/>
      <c r="T129" s="46" t="s">
        <v>76</v>
      </c>
      <c r="U129" s="62">
        <v>93</v>
      </c>
      <c r="V129" s="48">
        <v>86668</v>
      </c>
      <c r="W129" s="54">
        <v>160886</v>
      </c>
      <c r="X129" s="50" t="s">
        <v>77</v>
      </c>
      <c r="Y129" s="35"/>
    </row>
    <row r="130" spans="19:25" ht="13.5">
      <c r="S130" s="35"/>
      <c r="T130" s="46" t="s">
        <v>78</v>
      </c>
      <c r="U130" s="63">
        <v>125</v>
      </c>
      <c r="V130" s="48">
        <v>353160</v>
      </c>
      <c r="W130" s="56">
        <v>609431</v>
      </c>
      <c r="X130" s="50" t="s">
        <v>79</v>
      </c>
      <c r="Y130" s="35"/>
    </row>
    <row r="131" spans="19:25" ht="13.5">
      <c r="S131" s="35"/>
      <c r="T131" s="46" t="s">
        <v>80</v>
      </c>
      <c r="U131" s="63">
        <v>233</v>
      </c>
      <c r="V131" s="48">
        <v>958874</v>
      </c>
      <c r="W131" s="56">
        <v>1816486</v>
      </c>
      <c r="X131" s="50" t="s">
        <v>81</v>
      </c>
      <c r="Y131" s="35"/>
    </row>
    <row r="132" spans="19:25" ht="13.5">
      <c r="S132" s="35"/>
      <c r="T132" s="46" t="s">
        <v>82</v>
      </c>
      <c r="U132" s="63">
        <v>452</v>
      </c>
      <c r="V132" s="48">
        <v>6610605</v>
      </c>
      <c r="W132" s="56">
        <v>12732661</v>
      </c>
      <c r="X132" s="50" t="s">
        <v>83</v>
      </c>
      <c r="Y132" s="35"/>
    </row>
    <row r="133" spans="19:25" ht="13.5">
      <c r="S133" s="35"/>
      <c r="T133" s="46" t="s">
        <v>84</v>
      </c>
      <c r="U133" s="63">
        <v>278</v>
      </c>
      <c r="V133" s="48" t="s">
        <v>91</v>
      </c>
      <c r="W133" s="56" t="s">
        <v>91</v>
      </c>
      <c r="X133" s="50" t="s">
        <v>85</v>
      </c>
      <c r="Y133" s="35"/>
    </row>
    <row r="134" spans="19:25" ht="13.5">
      <c r="S134" s="35"/>
      <c r="T134" s="46" t="s">
        <v>86</v>
      </c>
      <c r="U134" s="63">
        <v>233</v>
      </c>
      <c r="V134" s="48" t="s">
        <v>91</v>
      </c>
      <c r="W134" s="56" t="s">
        <v>91</v>
      </c>
      <c r="X134" s="50" t="s">
        <v>87</v>
      </c>
      <c r="Y134" s="35"/>
    </row>
    <row r="135" spans="19:25" ht="13.5">
      <c r="S135" s="35"/>
      <c r="T135" s="46" t="s">
        <v>88</v>
      </c>
      <c r="U135" s="63">
        <v>690</v>
      </c>
      <c r="V135" s="48" t="s">
        <v>91</v>
      </c>
      <c r="W135" s="56" t="s">
        <v>91</v>
      </c>
      <c r="X135" s="50" t="s">
        <v>89</v>
      </c>
      <c r="Y135" s="35"/>
    </row>
    <row r="136" spans="19:25" ht="13.5">
      <c r="S136" s="35"/>
      <c r="T136" s="46" t="s">
        <v>93</v>
      </c>
      <c r="U136" s="64">
        <v>0</v>
      </c>
      <c r="V136" s="48">
        <v>0</v>
      </c>
      <c r="W136" s="58">
        <v>0</v>
      </c>
      <c r="X136" s="50" t="s">
        <v>93</v>
      </c>
      <c r="Y136" s="35"/>
    </row>
    <row r="137" spans="19:25" ht="13.5">
      <c r="S137" s="35"/>
      <c r="T137" s="65"/>
      <c r="U137" s="59">
        <f>SUM(U129:U136)</f>
        <v>2104</v>
      </c>
      <c r="V137" s="66"/>
      <c r="W137" s="60">
        <f>SUM(W129:W136)</f>
        <v>15319464</v>
      </c>
      <c r="X137" s="67"/>
      <c r="Y137" s="35"/>
    </row>
    <row r="138" spans="19:25" ht="13.5">
      <c r="S138" s="35"/>
      <c r="T138" s="68"/>
      <c r="U138" s="44"/>
      <c r="V138" s="69"/>
      <c r="W138" s="40">
        <f>W127-W128</f>
        <v>38359254</v>
      </c>
      <c r="X138" s="70"/>
      <c r="Y138" s="35"/>
    </row>
    <row r="139" spans="19:25" ht="13.5">
      <c r="S139" s="35"/>
      <c r="T139" s="71"/>
      <c r="U139" s="38"/>
      <c r="V139" s="41"/>
      <c r="W139" s="41"/>
      <c r="X139" s="72"/>
      <c r="Y139" s="35"/>
    </row>
    <row r="140" spans="19:25" ht="13.5">
      <c r="S140" s="35"/>
      <c r="T140" s="43"/>
      <c r="U140" s="45"/>
      <c r="V140" s="41"/>
      <c r="W140" s="41"/>
      <c r="X140" s="72"/>
      <c r="Y140" s="35"/>
    </row>
    <row r="141" spans="19:25" ht="13.5">
      <c r="S141" s="35"/>
      <c r="T141" s="43"/>
      <c r="U141" s="45"/>
      <c r="V141" s="41"/>
      <c r="W141" s="41"/>
      <c r="X141" s="72"/>
      <c r="Y141" s="35"/>
    </row>
    <row r="142" spans="19:25" ht="13.5">
      <c r="S142" s="35"/>
      <c r="T142" s="46" t="s">
        <v>104</v>
      </c>
      <c r="U142" s="47">
        <v>584</v>
      </c>
      <c r="V142" s="48">
        <v>25876918</v>
      </c>
      <c r="W142" s="49">
        <v>35700455</v>
      </c>
      <c r="X142" s="79">
        <v>18</v>
      </c>
      <c r="Y142" s="35"/>
    </row>
    <row r="143" spans="19:25" ht="13.5">
      <c r="S143" s="35"/>
      <c r="T143" s="46" t="s">
        <v>74</v>
      </c>
      <c r="U143" s="61">
        <v>48</v>
      </c>
      <c r="V143" s="48">
        <v>116606</v>
      </c>
      <c r="W143" s="52">
        <v>200399</v>
      </c>
      <c r="X143" s="50" t="s">
        <v>75</v>
      </c>
      <c r="Y143" s="35"/>
    </row>
    <row r="144" spans="19:25" ht="13.5">
      <c r="S144" s="35"/>
      <c r="T144" s="46" t="s">
        <v>76</v>
      </c>
      <c r="U144" s="62">
        <v>0</v>
      </c>
      <c r="V144" s="48">
        <v>0</v>
      </c>
      <c r="W144" s="54">
        <v>0</v>
      </c>
      <c r="X144" s="50" t="s">
        <v>77</v>
      </c>
      <c r="Y144" s="35"/>
    </row>
    <row r="145" spans="19:25" ht="13.5">
      <c r="S145" s="35"/>
      <c r="T145" s="46" t="s">
        <v>78</v>
      </c>
      <c r="U145" s="63">
        <v>0</v>
      </c>
      <c r="V145" s="48">
        <v>0</v>
      </c>
      <c r="W145" s="56">
        <v>0</v>
      </c>
      <c r="X145" s="50" t="s">
        <v>79</v>
      </c>
      <c r="Y145" s="35"/>
    </row>
    <row r="146" spans="19:25" ht="13.5">
      <c r="S146" s="35"/>
      <c r="T146" s="46" t="s">
        <v>80</v>
      </c>
      <c r="U146" s="63">
        <v>0</v>
      </c>
      <c r="V146" s="48">
        <v>0</v>
      </c>
      <c r="W146" s="56">
        <v>0</v>
      </c>
      <c r="X146" s="50" t="s">
        <v>81</v>
      </c>
      <c r="Y146" s="35"/>
    </row>
    <row r="147" spans="19:25" ht="13.5">
      <c r="S147" s="35"/>
      <c r="T147" s="46" t="s">
        <v>82</v>
      </c>
      <c r="U147" s="63">
        <v>0</v>
      </c>
      <c r="V147" s="48">
        <v>0</v>
      </c>
      <c r="W147" s="56">
        <v>0</v>
      </c>
      <c r="X147" s="50" t="s">
        <v>83</v>
      </c>
      <c r="Y147" s="35"/>
    </row>
    <row r="148" spans="19:25" ht="13.5">
      <c r="S148" s="35"/>
      <c r="T148" s="46" t="s">
        <v>84</v>
      </c>
      <c r="U148" s="63">
        <v>109</v>
      </c>
      <c r="V148" s="48" t="s">
        <v>91</v>
      </c>
      <c r="W148" s="56" t="s">
        <v>91</v>
      </c>
      <c r="X148" s="50" t="s">
        <v>85</v>
      </c>
      <c r="Y148" s="35"/>
    </row>
    <row r="149" spans="19:25" ht="13.5">
      <c r="S149" s="35"/>
      <c r="T149" s="46" t="s">
        <v>86</v>
      </c>
      <c r="U149" s="63">
        <v>0</v>
      </c>
      <c r="V149" s="48">
        <v>0</v>
      </c>
      <c r="W149" s="56">
        <v>0</v>
      </c>
      <c r="X149" s="50" t="s">
        <v>87</v>
      </c>
      <c r="Y149" s="35"/>
    </row>
    <row r="150" spans="19:25" ht="13.5">
      <c r="S150" s="35"/>
      <c r="T150" s="46" t="s">
        <v>88</v>
      </c>
      <c r="U150" s="63">
        <v>427</v>
      </c>
      <c r="V150" s="48" t="s">
        <v>91</v>
      </c>
      <c r="W150" s="56" t="s">
        <v>91</v>
      </c>
      <c r="X150" s="50" t="s">
        <v>89</v>
      </c>
      <c r="Y150" s="35"/>
    </row>
    <row r="151" spans="19:25" ht="13.5">
      <c r="S151" s="35"/>
      <c r="T151" s="46" t="s">
        <v>93</v>
      </c>
      <c r="U151" s="64">
        <v>0</v>
      </c>
      <c r="V151" s="48">
        <v>0</v>
      </c>
      <c r="W151" s="58">
        <v>0</v>
      </c>
      <c r="X151" s="50" t="s">
        <v>93</v>
      </c>
      <c r="Y151" s="35"/>
    </row>
    <row r="152" spans="19:25" ht="13.5">
      <c r="S152" s="35"/>
      <c r="T152" s="46"/>
      <c r="U152" s="59">
        <f>SUM(U144:U151)</f>
        <v>536</v>
      </c>
      <c r="V152" s="48"/>
      <c r="W152" s="60">
        <f>SUM(W144:W151)</f>
        <v>0</v>
      </c>
      <c r="X152" s="50"/>
      <c r="Y152" s="35"/>
    </row>
    <row r="153" spans="19:25" ht="13.5">
      <c r="S153" s="35"/>
      <c r="T153" s="46"/>
      <c r="U153" s="44"/>
      <c r="V153" s="48"/>
      <c r="W153" s="40">
        <f>W142-W143</f>
        <v>35500056</v>
      </c>
      <c r="X153" s="50"/>
      <c r="Y153" s="35"/>
    </row>
    <row r="154" spans="19:25" ht="13.5">
      <c r="S154" s="35"/>
      <c r="T154" s="43"/>
      <c r="U154" s="45"/>
      <c r="V154" s="41"/>
      <c r="W154" s="41"/>
      <c r="X154" s="42"/>
      <c r="Y154" s="35"/>
    </row>
    <row r="155" spans="19:25" ht="13.5">
      <c r="S155" s="35"/>
      <c r="T155" s="46" t="s">
        <v>105</v>
      </c>
      <c r="U155" s="47">
        <v>2979</v>
      </c>
      <c r="V155" s="48">
        <v>4632932</v>
      </c>
      <c r="W155" s="49">
        <v>6435429</v>
      </c>
      <c r="X155" s="80">
        <v>19</v>
      </c>
      <c r="Y155" s="35"/>
    </row>
    <row r="156" spans="19:25" ht="13.5">
      <c r="S156" s="35"/>
      <c r="T156" s="46" t="s">
        <v>74</v>
      </c>
      <c r="U156" s="61">
        <v>118</v>
      </c>
      <c r="V156" s="48">
        <v>46843</v>
      </c>
      <c r="W156" s="52">
        <v>83512</v>
      </c>
      <c r="X156" s="50" t="s">
        <v>75</v>
      </c>
      <c r="Y156" s="35"/>
    </row>
    <row r="157" spans="19:25" ht="13.5">
      <c r="S157" s="35"/>
      <c r="T157" s="46" t="s">
        <v>76</v>
      </c>
      <c r="U157" s="62">
        <v>165</v>
      </c>
      <c r="V157" s="48">
        <v>93994</v>
      </c>
      <c r="W157" s="54">
        <v>173499</v>
      </c>
      <c r="X157" s="50" t="s">
        <v>77</v>
      </c>
      <c r="Y157" s="35"/>
    </row>
    <row r="158" spans="19:25" ht="13.5">
      <c r="S158" s="35"/>
      <c r="T158" s="46" t="s">
        <v>78</v>
      </c>
      <c r="U158" s="63">
        <v>514</v>
      </c>
      <c r="V158" s="48">
        <v>737694</v>
      </c>
      <c r="W158" s="56">
        <v>1295500</v>
      </c>
      <c r="X158" s="50" t="s">
        <v>79</v>
      </c>
      <c r="Y158" s="35"/>
    </row>
    <row r="159" spans="19:25" ht="13.5">
      <c r="S159" s="35"/>
      <c r="T159" s="46" t="s">
        <v>80</v>
      </c>
      <c r="U159" s="63">
        <v>463</v>
      </c>
      <c r="V159" s="48">
        <v>388728</v>
      </c>
      <c r="W159" s="56">
        <v>608319</v>
      </c>
      <c r="X159" s="50" t="s">
        <v>81</v>
      </c>
      <c r="Y159" s="35"/>
    </row>
    <row r="160" spans="19:25" ht="13.5">
      <c r="S160" s="35"/>
      <c r="T160" s="46" t="s">
        <v>82</v>
      </c>
      <c r="U160" s="63">
        <v>675</v>
      </c>
      <c r="V160" s="48">
        <v>436450</v>
      </c>
      <c r="W160" s="56">
        <v>1114508</v>
      </c>
      <c r="X160" s="50" t="s">
        <v>83</v>
      </c>
      <c r="Y160" s="35"/>
    </row>
    <row r="161" spans="19:25" ht="13.5">
      <c r="S161" s="35"/>
      <c r="T161" s="46" t="s">
        <v>84</v>
      </c>
      <c r="U161" s="63">
        <v>577</v>
      </c>
      <c r="V161" s="48" t="s">
        <v>91</v>
      </c>
      <c r="W161" s="56" t="s">
        <v>91</v>
      </c>
      <c r="X161" s="50" t="s">
        <v>85</v>
      </c>
      <c r="Y161" s="35"/>
    </row>
    <row r="162" spans="19:25" ht="13.5">
      <c r="S162" s="35"/>
      <c r="T162" s="46" t="s">
        <v>86</v>
      </c>
      <c r="U162" s="63">
        <v>0</v>
      </c>
      <c r="V162" s="48">
        <v>0</v>
      </c>
      <c r="W162" s="56">
        <v>0</v>
      </c>
      <c r="X162" s="50" t="s">
        <v>87</v>
      </c>
      <c r="Y162" s="35"/>
    </row>
    <row r="163" spans="19:25" ht="13.5">
      <c r="S163" s="35"/>
      <c r="T163" s="46" t="s">
        <v>88</v>
      </c>
      <c r="U163" s="63">
        <v>467</v>
      </c>
      <c r="V163" s="48" t="s">
        <v>91</v>
      </c>
      <c r="W163" s="56" t="s">
        <v>91</v>
      </c>
      <c r="X163" s="50" t="s">
        <v>89</v>
      </c>
      <c r="Y163" s="35"/>
    </row>
    <row r="164" spans="19:25" ht="13.5">
      <c r="S164" s="35"/>
      <c r="T164" s="46" t="s">
        <v>93</v>
      </c>
      <c r="U164" s="64">
        <v>0</v>
      </c>
      <c r="V164" s="48">
        <v>0</v>
      </c>
      <c r="W164" s="58">
        <v>0</v>
      </c>
      <c r="X164" s="50" t="s">
        <v>93</v>
      </c>
      <c r="Y164" s="35"/>
    </row>
    <row r="165" spans="19:25" ht="13.5">
      <c r="S165" s="35"/>
      <c r="T165" s="46"/>
      <c r="U165" s="59">
        <f>SUM(U157:U164)</f>
        <v>2861</v>
      </c>
      <c r="V165" s="48"/>
      <c r="W165" s="60">
        <f>SUM(W157:W164)</f>
        <v>3191826</v>
      </c>
      <c r="X165" s="50"/>
      <c r="Y165" s="35"/>
    </row>
    <row r="166" spans="19:25" ht="13.5">
      <c r="S166" s="35"/>
      <c r="T166" s="46"/>
      <c r="U166" s="44"/>
      <c r="V166" s="48"/>
      <c r="W166" s="40">
        <f>W155-W156</f>
        <v>6351917</v>
      </c>
      <c r="X166" s="50"/>
      <c r="Y166" s="35"/>
    </row>
    <row r="167" spans="19:25" ht="13.5">
      <c r="S167" s="35"/>
      <c r="T167" s="43"/>
      <c r="U167" s="45"/>
      <c r="V167" s="41"/>
      <c r="W167" s="41"/>
      <c r="X167" s="42"/>
      <c r="Y167" s="35"/>
    </row>
    <row r="168" spans="19:25" ht="13.5">
      <c r="S168" s="35"/>
      <c r="T168" s="46" t="s">
        <v>106</v>
      </c>
      <c r="U168" s="47">
        <v>924</v>
      </c>
      <c r="V168" s="48">
        <v>645197</v>
      </c>
      <c r="W168" s="49">
        <v>1338116</v>
      </c>
      <c r="X168" s="50">
        <v>20</v>
      </c>
      <c r="Y168" s="35"/>
    </row>
    <row r="169" spans="19:25" ht="13.5">
      <c r="S169" s="35"/>
      <c r="T169" s="46" t="s">
        <v>74</v>
      </c>
      <c r="U169" s="61">
        <v>32</v>
      </c>
      <c r="V169" s="48">
        <v>5196</v>
      </c>
      <c r="W169" s="52">
        <v>22308</v>
      </c>
      <c r="X169" s="50" t="s">
        <v>75</v>
      </c>
      <c r="Y169" s="35"/>
    </row>
    <row r="170" spans="19:25" ht="13.5">
      <c r="S170" s="35"/>
      <c r="T170" s="46" t="s">
        <v>76</v>
      </c>
      <c r="U170" s="62">
        <v>43</v>
      </c>
      <c r="V170" s="48">
        <v>9613</v>
      </c>
      <c r="W170" s="54">
        <v>39865</v>
      </c>
      <c r="X170" s="50" t="s">
        <v>77</v>
      </c>
      <c r="Y170" s="35"/>
    </row>
    <row r="171" spans="19:25" ht="13.5">
      <c r="S171" s="35"/>
      <c r="T171" s="46" t="s">
        <v>78</v>
      </c>
      <c r="U171" s="63">
        <v>20</v>
      </c>
      <c r="V171" s="48" t="s">
        <v>91</v>
      </c>
      <c r="W171" s="56" t="s">
        <v>91</v>
      </c>
      <c r="X171" s="50" t="s">
        <v>79</v>
      </c>
      <c r="Y171" s="35"/>
    </row>
    <row r="172" spans="19:25" ht="13.5">
      <c r="S172" s="35"/>
      <c r="T172" s="46" t="s">
        <v>80</v>
      </c>
      <c r="U172" s="63">
        <v>89</v>
      </c>
      <c r="V172" s="48" t="s">
        <v>91</v>
      </c>
      <c r="W172" s="56" t="s">
        <v>91</v>
      </c>
      <c r="X172" s="50" t="s">
        <v>81</v>
      </c>
      <c r="Y172" s="35"/>
    </row>
    <row r="173" spans="19:25" ht="13.5">
      <c r="S173" s="35"/>
      <c r="T173" s="46" t="s">
        <v>82</v>
      </c>
      <c r="U173" s="63">
        <v>0</v>
      </c>
      <c r="V173" s="48">
        <v>0</v>
      </c>
      <c r="W173" s="56">
        <v>0</v>
      </c>
      <c r="X173" s="50" t="s">
        <v>83</v>
      </c>
      <c r="Y173" s="35"/>
    </row>
    <row r="174" spans="19:25" ht="13.5">
      <c r="S174" s="35"/>
      <c r="T174" s="46" t="s">
        <v>84</v>
      </c>
      <c r="U174" s="63">
        <v>740</v>
      </c>
      <c r="V174" s="48">
        <v>608839</v>
      </c>
      <c r="W174" s="56">
        <v>1211240</v>
      </c>
      <c r="X174" s="50" t="s">
        <v>85</v>
      </c>
      <c r="Y174" s="35"/>
    </row>
    <row r="175" spans="19:25" ht="13.5">
      <c r="S175" s="35"/>
      <c r="T175" s="46" t="s">
        <v>86</v>
      </c>
      <c r="U175" s="63">
        <v>0</v>
      </c>
      <c r="V175" s="48">
        <v>0</v>
      </c>
      <c r="W175" s="56">
        <v>0</v>
      </c>
      <c r="X175" s="50" t="s">
        <v>87</v>
      </c>
      <c r="Y175" s="35"/>
    </row>
    <row r="176" spans="19:25" ht="13.5">
      <c r="S176" s="35"/>
      <c r="T176" s="46" t="s">
        <v>88</v>
      </c>
      <c r="U176" s="63">
        <v>0</v>
      </c>
      <c r="V176" s="48">
        <v>0</v>
      </c>
      <c r="W176" s="56">
        <v>0</v>
      </c>
      <c r="X176" s="50" t="s">
        <v>89</v>
      </c>
      <c r="Y176" s="35"/>
    </row>
    <row r="177" spans="19:25" ht="13.5">
      <c r="S177" s="35"/>
      <c r="T177" s="46" t="s">
        <v>93</v>
      </c>
      <c r="U177" s="64">
        <v>0</v>
      </c>
      <c r="V177" s="48">
        <v>0</v>
      </c>
      <c r="W177" s="58">
        <v>0</v>
      </c>
      <c r="X177" s="50" t="s">
        <v>93</v>
      </c>
      <c r="Y177" s="35"/>
    </row>
    <row r="178" spans="19:25" ht="13.5">
      <c r="S178" s="35"/>
      <c r="T178" s="46"/>
      <c r="U178" s="59">
        <f>SUM(U170:U177)</f>
        <v>892</v>
      </c>
      <c r="V178" s="48"/>
      <c r="W178" s="60">
        <f>SUM(W170:W177)</f>
        <v>1251105</v>
      </c>
      <c r="X178" s="50"/>
      <c r="Y178" s="35"/>
    </row>
    <row r="179" spans="19:25" ht="13.5">
      <c r="S179" s="35"/>
      <c r="T179" s="46"/>
      <c r="U179" s="44"/>
      <c r="V179" s="48"/>
      <c r="W179" s="40">
        <f>W168-W169</f>
        <v>1315808</v>
      </c>
      <c r="X179" s="50"/>
      <c r="Y179" s="35"/>
    </row>
    <row r="180" spans="19:25" ht="13.5">
      <c r="S180" s="35"/>
      <c r="T180" s="43"/>
      <c r="U180" s="45"/>
      <c r="V180" s="41"/>
      <c r="W180" s="41"/>
      <c r="X180" s="42"/>
      <c r="Y180" s="35"/>
    </row>
    <row r="181" spans="19:25" ht="13.5">
      <c r="S181" s="35"/>
      <c r="T181" s="46" t="s">
        <v>107</v>
      </c>
      <c r="U181" s="47">
        <v>66</v>
      </c>
      <c r="V181" s="48">
        <v>9686</v>
      </c>
      <c r="W181" s="49">
        <v>33193</v>
      </c>
      <c r="X181" s="50">
        <v>21</v>
      </c>
      <c r="Y181" s="35"/>
    </row>
    <row r="182" spans="19:25" ht="13.5">
      <c r="S182" s="35"/>
      <c r="T182" s="46" t="s">
        <v>74</v>
      </c>
      <c r="U182" s="61">
        <v>14</v>
      </c>
      <c r="V182" s="48">
        <v>450</v>
      </c>
      <c r="W182" s="52">
        <v>3543</v>
      </c>
      <c r="X182" s="50" t="s">
        <v>75</v>
      </c>
      <c r="Y182" s="35"/>
    </row>
    <row r="183" spans="19:25" ht="13.5">
      <c r="S183" s="35"/>
      <c r="T183" s="46" t="s">
        <v>76</v>
      </c>
      <c r="U183" s="62">
        <v>18</v>
      </c>
      <c r="V183" s="48" t="s">
        <v>91</v>
      </c>
      <c r="W183" s="54" t="s">
        <v>91</v>
      </c>
      <c r="X183" s="50" t="s">
        <v>77</v>
      </c>
      <c r="Y183" s="35"/>
    </row>
    <row r="184" spans="19:25" ht="13.5">
      <c r="S184" s="35"/>
      <c r="T184" s="46" t="s">
        <v>78</v>
      </c>
      <c r="U184" s="63">
        <v>0</v>
      </c>
      <c r="V184" s="48">
        <v>0</v>
      </c>
      <c r="W184" s="56">
        <v>0</v>
      </c>
      <c r="X184" s="50" t="s">
        <v>79</v>
      </c>
      <c r="Y184" s="35"/>
    </row>
    <row r="185" spans="19:25" ht="13.5">
      <c r="S185" s="35"/>
      <c r="T185" s="46" t="s">
        <v>80</v>
      </c>
      <c r="U185" s="63">
        <v>34</v>
      </c>
      <c r="V185" s="48" t="s">
        <v>91</v>
      </c>
      <c r="W185" s="56" t="s">
        <v>91</v>
      </c>
      <c r="X185" s="50" t="s">
        <v>81</v>
      </c>
      <c r="Y185" s="35"/>
    </row>
    <row r="186" spans="19:25" ht="13.5">
      <c r="S186" s="35"/>
      <c r="T186" s="46" t="s">
        <v>82</v>
      </c>
      <c r="U186" s="63">
        <v>0</v>
      </c>
      <c r="V186" s="48">
        <v>0</v>
      </c>
      <c r="W186" s="56">
        <v>0</v>
      </c>
      <c r="X186" s="50" t="s">
        <v>83</v>
      </c>
      <c r="Y186" s="35"/>
    </row>
    <row r="187" spans="19:25" ht="13.5">
      <c r="S187" s="35"/>
      <c r="T187" s="46" t="s">
        <v>84</v>
      </c>
      <c r="U187" s="63">
        <v>0</v>
      </c>
      <c r="V187" s="48">
        <v>0</v>
      </c>
      <c r="W187" s="56">
        <v>0</v>
      </c>
      <c r="X187" s="50" t="s">
        <v>85</v>
      </c>
      <c r="Y187" s="35"/>
    </row>
    <row r="188" spans="19:25" ht="13.5">
      <c r="S188" s="35"/>
      <c r="T188" s="46" t="s">
        <v>86</v>
      </c>
      <c r="U188" s="63">
        <v>0</v>
      </c>
      <c r="V188" s="48">
        <v>0</v>
      </c>
      <c r="W188" s="56">
        <v>0</v>
      </c>
      <c r="X188" s="50" t="s">
        <v>87</v>
      </c>
      <c r="Y188" s="35"/>
    </row>
    <row r="189" spans="19:25" ht="13.5">
      <c r="S189" s="35"/>
      <c r="T189" s="46" t="s">
        <v>88</v>
      </c>
      <c r="U189" s="63">
        <v>0</v>
      </c>
      <c r="V189" s="48">
        <v>0</v>
      </c>
      <c r="W189" s="56">
        <v>0</v>
      </c>
      <c r="X189" s="50" t="s">
        <v>89</v>
      </c>
      <c r="Y189" s="35"/>
    </row>
    <row r="190" spans="19:25" ht="13.5">
      <c r="S190" s="35"/>
      <c r="T190" s="46" t="s">
        <v>93</v>
      </c>
      <c r="U190" s="64">
        <v>0</v>
      </c>
      <c r="V190" s="48">
        <v>0</v>
      </c>
      <c r="W190" s="58">
        <v>0</v>
      </c>
      <c r="X190" s="50" t="s">
        <v>93</v>
      </c>
      <c r="Y190" s="35"/>
    </row>
    <row r="191" spans="19:25" ht="13.5">
      <c r="S191" s="35"/>
      <c r="T191" s="46"/>
      <c r="U191" s="59">
        <f>SUM(U183:U190)</f>
        <v>52</v>
      </c>
      <c r="V191" s="48"/>
      <c r="W191" s="60">
        <f>SUM(W183:W190)</f>
        <v>0</v>
      </c>
      <c r="X191" s="50"/>
      <c r="Y191" s="35"/>
    </row>
    <row r="192" spans="19:25" ht="13.5">
      <c r="S192" s="35"/>
      <c r="T192" s="46"/>
      <c r="U192" s="44"/>
      <c r="V192" s="48"/>
      <c r="W192" s="40">
        <f>W181-W182</f>
        <v>29650</v>
      </c>
      <c r="X192" s="50"/>
      <c r="Y192" s="35"/>
    </row>
    <row r="193" spans="19:25" ht="13.5">
      <c r="S193" s="35"/>
      <c r="T193" s="43"/>
      <c r="U193" s="45"/>
      <c r="V193" s="41"/>
      <c r="W193" s="41"/>
      <c r="X193" s="42"/>
      <c r="Y193" s="35"/>
    </row>
    <row r="194" spans="19:25" ht="13.5">
      <c r="S194" s="35"/>
      <c r="T194" s="46" t="s">
        <v>108</v>
      </c>
      <c r="U194" s="47">
        <v>4105</v>
      </c>
      <c r="V194" s="48">
        <v>3912701</v>
      </c>
      <c r="W194" s="49">
        <v>10903624</v>
      </c>
      <c r="X194" s="50">
        <v>22</v>
      </c>
      <c r="Y194" s="35"/>
    </row>
    <row r="195" spans="19:25" ht="13.5">
      <c r="S195" s="35"/>
      <c r="T195" s="46" t="s">
        <v>74</v>
      </c>
      <c r="U195" s="61">
        <v>383</v>
      </c>
      <c r="V195" s="48">
        <v>347025</v>
      </c>
      <c r="W195" s="52">
        <v>668772</v>
      </c>
      <c r="X195" s="50" t="s">
        <v>75</v>
      </c>
      <c r="Y195" s="35"/>
    </row>
    <row r="196" spans="19:25" ht="13.5">
      <c r="S196" s="35"/>
      <c r="T196" s="46" t="s">
        <v>76</v>
      </c>
      <c r="U196" s="62">
        <v>809</v>
      </c>
      <c r="V196" s="48">
        <v>644144</v>
      </c>
      <c r="W196" s="54">
        <v>1274185</v>
      </c>
      <c r="X196" s="50" t="s">
        <v>77</v>
      </c>
      <c r="Y196" s="35"/>
    </row>
    <row r="197" spans="19:25" ht="13.5">
      <c r="S197" s="35"/>
      <c r="T197" s="46" t="s">
        <v>78</v>
      </c>
      <c r="U197" s="63">
        <v>545</v>
      </c>
      <c r="V197" s="48">
        <v>477611</v>
      </c>
      <c r="W197" s="56">
        <v>1080970</v>
      </c>
      <c r="X197" s="50" t="s">
        <v>79</v>
      </c>
      <c r="Y197" s="35"/>
    </row>
    <row r="198" spans="19:25" ht="13.5">
      <c r="S198" s="35"/>
      <c r="T198" s="46" t="s">
        <v>80</v>
      </c>
      <c r="U198" s="63">
        <v>202</v>
      </c>
      <c r="V198" s="48">
        <v>75048</v>
      </c>
      <c r="W198" s="56">
        <v>243117</v>
      </c>
      <c r="X198" s="50" t="s">
        <v>81</v>
      </c>
      <c r="Y198" s="35"/>
    </row>
    <row r="199" spans="19:25" ht="13.5">
      <c r="S199" s="35"/>
      <c r="T199" s="46" t="s">
        <v>82</v>
      </c>
      <c r="U199" s="63">
        <v>593</v>
      </c>
      <c r="V199" s="48">
        <v>631648</v>
      </c>
      <c r="W199" s="56">
        <v>1432418</v>
      </c>
      <c r="X199" s="50" t="s">
        <v>83</v>
      </c>
      <c r="Y199" s="35"/>
    </row>
    <row r="200" spans="19:25" ht="13.5">
      <c r="S200" s="35"/>
      <c r="T200" s="46" t="s">
        <v>84</v>
      </c>
      <c r="U200" s="63">
        <v>932</v>
      </c>
      <c r="V200" s="48" t="s">
        <v>91</v>
      </c>
      <c r="W200" s="56">
        <v>4425238</v>
      </c>
      <c r="X200" s="50" t="s">
        <v>85</v>
      </c>
      <c r="Y200" s="35"/>
    </row>
    <row r="201" spans="19:25" ht="13.5">
      <c r="S201" s="35"/>
      <c r="T201" s="46" t="s">
        <v>86</v>
      </c>
      <c r="U201" s="63">
        <v>236</v>
      </c>
      <c r="V201" s="48">
        <v>0</v>
      </c>
      <c r="W201" s="56" t="s">
        <v>91</v>
      </c>
      <c r="X201" s="50" t="s">
        <v>87</v>
      </c>
      <c r="Y201" s="35"/>
    </row>
    <row r="202" spans="19:25" ht="13.5">
      <c r="S202" s="35"/>
      <c r="T202" s="46" t="s">
        <v>88</v>
      </c>
      <c r="U202" s="63">
        <v>405</v>
      </c>
      <c r="V202" s="48" t="s">
        <v>91</v>
      </c>
      <c r="W202" s="56" t="s">
        <v>91</v>
      </c>
      <c r="X202" s="50" t="s">
        <v>89</v>
      </c>
      <c r="Y202" s="35"/>
    </row>
    <row r="203" spans="19:25" ht="13.5">
      <c r="S203" s="35"/>
      <c r="T203" s="46" t="s">
        <v>93</v>
      </c>
      <c r="U203" s="64">
        <v>0</v>
      </c>
      <c r="V203" s="48">
        <v>0</v>
      </c>
      <c r="W203" s="58">
        <v>0</v>
      </c>
      <c r="X203" s="50" t="s">
        <v>93</v>
      </c>
      <c r="Y203" s="35"/>
    </row>
    <row r="204" spans="19:25" ht="13.5">
      <c r="S204" s="35"/>
      <c r="T204" s="65"/>
      <c r="U204" s="59">
        <f>SUM(U196:U203)</f>
        <v>3722</v>
      </c>
      <c r="V204" s="66"/>
      <c r="W204" s="60">
        <f>SUM(W196:W203)</f>
        <v>8455928</v>
      </c>
      <c r="X204" s="67"/>
      <c r="Y204" s="35"/>
    </row>
    <row r="205" spans="19:25" ht="13.5">
      <c r="S205" s="35"/>
      <c r="T205" s="68"/>
      <c r="U205" s="44"/>
      <c r="V205" s="69"/>
      <c r="W205" s="40">
        <f>W194-W195</f>
        <v>10234852</v>
      </c>
      <c r="X205" s="70"/>
      <c r="Y205" s="35"/>
    </row>
    <row r="206" spans="19:25" ht="13.5">
      <c r="S206" s="35"/>
      <c r="T206" s="71"/>
      <c r="U206" s="38"/>
      <c r="V206" s="41"/>
      <c r="W206" s="41"/>
      <c r="X206" s="72"/>
      <c r="Y206" s="35"/>
    </row>
    <row r="207" spans="19:25" ht="13.5">
      <c r="S207" s="35"/>
      <c r="T207" s="71"/>
      <c r="U207" s="45"/>
      <c r="V207" s="41"/>
      <c r="W207" s="41"/>
      <c r="X207" s="72"/>
      <c r="Y207" s="35"/>
    </row>
    <row r="208" spans="19:25" ht="13.5">
      <c r="S208" s="35"/>
      <c r="T208" s="43"/>
      <c r="U208" s="45"/>
      <c r="V208" s="41"/>
      <c r="W208" s="41"/>
      <c r="X208" s="72"/>
      <c r="Y208" s="35"/>
    </row>
    <row r="209" spans="19:25" ht="13.5">
      <c r="S209" s="35"/>
      <c r="T209" s="46" t="s">
        <v>109</v>
      </c>
      <c r="U209" s="47">
        <v>2852</v>
      </c>
      <c r="V209" s="48">
        <v>21185673</v>
      </c>
      <c r="W209" s="49">
        <v>36239427</v>
      </c>
      <c r="X209" s="81">
        <v>23</v>
      </c>
      <c r="Y209" s="35"/>
    </row>
    <row r="210" spans="19:25" ht="13.5">
      <c r="S210" s="35"/>
      <c r="T210" s="46" t="s">
        <v>74</v>
      </c>
      <c r="U210" s="61">
        <v>41</v>
      </c>
      <c r="V210" s="48">
        <v>439411</v>
      </c>
      <c r="W210" s="52">
        <v>482143</v>
      </c>
      <c r="X210" s="50" t="s">
        <v>75</v>
      </c>
      <c r="Y210" s="35"/>
    </row>
    <row r="211" spans="19:25" ht="13.5">
      <c r="S211" s="35"/>
      <c r="T211" s="46" t="s">
        <v>76</v>
      </c>
      <c r="U211" s="62">
        <v>16</v>
      </c>
      <c r="V211" s="48" t="s">
        <v>91</v>
      </c>
      <c r="W211" s="54" t="s">
        <v>91</v>
      </c>
      <c r="X211" s="50" t="s">
        <v>77</v>
      </c>
      <c r="Y211" s="35"/>
    </row>
    <row r="212" spans="19:25" ht="13.5">
      <c r="S212" s="35"/>
      <c r="T212" s="46" t="s">
        <v>78</v>
      </c>
      <c r="U212" s="63">
        <v>111</v>
      </c>
      <c r="V212" s="48">
        <v>47511</v>
      </c>
      <c r="W212" s="56">
        <v>256803</v>
      </c>
      <c r="X212" s="50" t="s">
        <v>79</v>
      </c>
      <c r="Y212" s="35"/>
    </row>
    <row r="213" spans="19:25" ht="13.5">
      <c r="S213" s="35"/>
      <c r="T213" s="46" t="s">
        <v>80</v>
      </c>
      <c r="U213" s="63">
        <v>90</v>
      </c>
      <c r="V213" s="48" t="s">
        <v>91</v>
      </c>
      <c r="W213" s="56" t="s">
        <v>91</v>
      </c>
      <c r="X213" s="50" t="s">
        <v>81</v>
      </c>
      <c r="Y213" s="35"/>
    </row>
    <row r="214" spans="19:25" ht="13.5">
      <c r="S214" s="35"/>
      <c r="T214" s="46" t="s">
        <v>82</v>
      </c>
      <c r="U214" s="63">
        <v>326</v>
      </c>
      <c r="V214" s="48">
        <v>390170</v>
      </c>
      <c r="W214" s="56">
        <v>623512</v>
      </c>
      <c r="X214" s="50" t="s">
        <v>83</v>
      </c>
      <c r="Y214" s="35"/>
    </row>
    <row r="215" spans="19:25" ht="13.5">
      <c r="S215" s="35"/>
      <c r="T215" s="46" t="s">
        <v>84</v>
      </c>
      <c r="U215" s="63">
        <v>0</v>
      </c>
      <c r="V215" s="48">
        <v>0</v>
      </c>
      <c r="W215" s="56">
        <v>0</v>
      </c>
      <c r="X215" s="50" t="s">
        <v>85</v>
      </c>
      <c r="Y215" s="35"/>
    </row>
    <row r="216" spans="19:25" ht="13.5">
      <c r="S216" s="35"/>
      <c r="T216" s="46" t="s">
        <v>86</v>
      </c>
      <c r="U216" s="82">
        <v>0</v>
      </c>
      <c r="V216" s="48">
        <v>0</v>
      </c>
      <c r="W216" s="56">
        <v>0</v>
      </c>
      <c r="X216" s="50" t="s">
        <v>87</v>
      </c>
      <c r="Y216" s="35"/>
    </row>
    <row r="217" spans="19:25" ht="13.5">
      <c r="S217" s="35"/>
      <c r="T217" s="46" t="s">
        <v>88</v>
      </c>
      <c r="U217" s="63">
        <v>374</v>
      </c>
      <c r="V217" s="48" t="s">
        <v>91</v>
      </c>
      <c r="W217" s="56" t="s">
        <v>91</v>
      </c>
      <c r="X217" s="50" t="s">
        <v>89</v>
      </c>
      <c r="Y217" s="35"/>
    </row>
    <row r="218" spans="19:25" ht="13.5">
      <c r="S218" s="35"/>
      <c r="T218" s="46" t="s">
        <v>93</v>
      </c>
      <c r="U218" s="64">
        <v>1894</v>
      </c>
      <c r="V218" s="48" t="s">
        <v>91</v>
      </c>
      <c r="W218" s="58" t="s">
        <v>91</v>
      </c>
      <c r="X218" s="50" t="s">
        <v>93</v>
      </c>
      <c r="Y218" s="35"/>
    </row>
    <row r="219" spans="19:25" ht="13.5">
      <c r="S219" s="35"/>
      <c r="T219" s="46"/>
      <c r="U219" s="59">
        <f>SUM(U211:U218)</f>
        <v>2811</v>
      </c>
      <c r="V219" s="48"/>
      <c r="W219" s="60">
        <f>SUM(W211:W218)</f>
        <v>880315</v>
      </c>
      <c r="X219" s="50"/>
      <c r="Y219" s="35"/>
    </row>
    <row r="220" spans="19:25" ht="13.5">
      <c r="S220" s="35"/>
      <c r="T220" s="46"/>
      <c r="U220" s="44"/>
      <c r="V220" s="48"/>
      <c r="W220" s="40">
        <f>W209-W210</f>
        <v>35757284</v>
      </c>
      <c r="X220" s="50"/>
      <c r="Y220" s="35"/>
    </row>
    <row r="221" spans="19:25" ht="13.5">
      <c r="S221" s="35"/>
      <c r="T221" s="43"/>
      <c r="U221" s="45"/>
      <c r="V221" s="41"/>
      <c r="W221" s="41"/>
      <c r="X221" s="42"/>
      <c r="Y221" s="35"/>
    </row>
    <row r="222" spans="19:25" ht="13.5">
      <c r="S222" s="35"/>
      <c r="T222" s="46" t="s">
        <v>110</v>
      </c>
      <c r="U222" s="47">
        <v>1315</v>
      </c>
      <c r="V222" s="48">
        <v>4777024</v>
      </c>
      <c r="W222" s="49">
        <v>17196670</v>
      </c>
      <c r="X222" s="50">
        <v>24</v>
      </c>
      <c r="Y222" s="35"/>
    </row>
    <row r="223" spans="19:25" ht="13.5">
      <c r="S223" s="35"/>
      <c r="T223" s="46" t="s">
        <v>74</v>
      </c>
      <c r="U223" s="61">
        <v>18</v>
      </c>
      <c r="V223" s="48">
        <v>14090</v>
      </c>
      <c r="W223" s="52">
        <v>31193</v>
      </c>
      <c r="X223" s="50" t="s">
        <v>75</v>
      </c>
      <c r="Y223" s="35"/>
    </row>
    <row r="224" spans="19:25" ht="13.5">
      <c r="S224" s="35"/>
      <c r="T224" s="46" t="s">
        <v>76</v>
      </c>
      <c r="U224" s="62">
        <v>50</v>
      </c>
      <c r="V224" s="48">
        <v>505716</v>
      </c>
      <c r="W224" s="54">
        <v>904023</v>
      </c>
      <c r="X224" s="50" t="s">
        <v>77</v>
      </c>
      <c r="Y224" s="35"/>
    </row>
    <row r="225" spans="19:25" ht="13.5">
      <c r="S225" s="35"/>
      <c r="T225" s="46" t="s">
        <v>78</v>
      </c>
      <c r="U225" s="63">
        <v>44</v>
      </c>
      <c r="V225" s="48" t="s">
        <v>91</v>
      </c>
      <c r="W225" s="56" t="s">
        <v>91</v>
      </c>
      <c r="X225" s="50" t="s">
        <v>79</v>
      </c>
      <c r="Y225" s="35"/>
    </row>
    <row r="226" spans="19:25" ht="13.5">
      <c r="S226" s="35"/>
      <c r="T226" s="46" t="s">
        <v>80</v>
      </c>
      <c r="U226" s="63">
        <v>0</v>
      </c>
      <c r="V226" s="48">
        <v>0</v>
      </c>
      <c r="W226" s="56">
        <v>0</v>
      </c>
      <c r="X226" s="50" t="s">
        <v>81</v>
      </c>
      <c r="Y226" s="35"/>
    </row>
    <row r="227" spans="19:25" ht="13.5">
      <c r="S227" s="35"/>
      <c r="T227" s="46" t="s">
        <v>82</v>
      </c>
      <c r="U227" s="63">
        <v>0</v>
      </c>
      <c r="V227" s="48">
        <v>0</v>
      </c>
      <c r="W227" s="56">
        <v>0</v>
      </c>
      <c r="X227" s="50" t="s">
        <v>83</v>
      </c>
      <c r="Y227" s="35"/>
    </row>
    <row r="228" spans="19:25" ht="13.5">
      <c r="S228" s="35"/>
      <c r="T228" s="46" t="s">
        <v>84</v>
      </c>
      <c r="U228" s="63">
        <v>114</v>
      </c>
      <c r="V228" s="48" t="s">
        <v>91</v>
      </c>
      <c r="W228" s="56" t="s">
        <v>91</v>
      </c>
      <c r="X228" s="50" t="s">
        <v>85</v>
      </c>
      <c r="Y228" s="35"/>
    </row>
    <row r="229" spans="19:25" ht="13.5">
      <c r="S229" s="35"/>
      <c r="T229" s="46" t="s">
        <v>86</v>
      </c>
      <c r="U229" s="63">
        <v>274</v>
      </c>
      <c r="V229" s="48" t="s">
        <v>91</v>
      </c>
      <c r="W229" s="56" t="s">
        <v>91</v>
      </c>
      <c r="X229" s="50" t="s">
        <v>87</v>
      </c>
      <c r="Y229" s="35"/>
    </row>
    <row r="230" spans="19:25" ht="13.5">
      <c r="S230" s="35"/>
      <c r="T230" s="46" t="s">
        <v>88</v>
      </c>
      <c r="U230" s="63">
        <v>815</v>
      </c>
      <c r="V230" s="48" t="s">
        <v>91</v>
      </c>
      <c r="W230" s="56" t="s">
        <v>91</v>
      </c>
      <c r="X230" s="50" t="s">
        <v>89</v>
      </c>
      <c r="Y230" s="35"/>
    </row>
    <row r="231" spans="19:25" ht="13.5">
      <c r="S231" s="35"/>
      <c r="T231" s="46" t="s">
        <v>93</v>
      </c>
      <c r="U231" s="64">
        <v>0</v>
      </c>
      <c r="V231" s="48">
        <v>0</v>
      </c>
      <c r="W231" s="58">
        <v>0</v>
      </c>
      <c r="X231" s="50" t="s">
        <v>93</v>
      </c>
      <c r="Y231" s="35"/>
    </row>
    <row r="232" spans="19:25" ht="13.5">
      <c r="S232" s="35"/>
      <c r="T232" s="46"/>
      <c r="U232" s="59">
        <f>SUM(U224:U231)</f>
        <v>1297</v>
      </c>
      <c r="V232" s="48"/>
      <c r="W232" s="60">
        <f>SUM(W224:W231)</f>
        <v>904023</v>
      </c>
      <c r="X232" s="50"/>
      <c r="Y232" s="35"/>
    </row>
    <row r="233" spans="19:25" ht="13.5">
      <c r="S233" s="35"/>
      <c r="T233" s="46"/>
      <c r="U233" s="44"/>
      <c r="V233" s="48"/>
      <c r="W233" s="40">
        <f>W222-W223</f>
        <v>17165477</v>
      </c>
      <c r="X233" s="50"/>
      <c r="Y233" s="35"/>
    </row>
    <row r="234" spans="19:25" ht="13.5">
      <c r="S234" s="35"/>
      <c r="T234" s="43"/>
      <c r="U234" s="45"/>
      <c r="V234" s="41"/>
      <c r="W234" s="41"/>
      <c r="X234" s="42"/>
      <c r="Y234" s="35"/>
    </row>
    <row r="235" spans="19:25" ht="13.5">
      <c r="S235" s="35"/>
      <c r="T235" s="46" t="s">
        <v>111</v>
      </c>
      <c r="U235" s="47">
        <v>3636</v>
      </c>
      <c r="V235" s="48">
        <v>2477081</v>
      </c>
      <c r="W235" s="49">
        <v>5112395</v>
      </c>
      <c r="X235" s="50">
        <v>25</v>
      </c>
      <c r="Y235" s="35"/>
    </row>
    <row r="236" spans="19:25" ht="13.5">
      <c r="S236" s="35"/>
      <c r="T236" s="46" t="s">
        <v>74</v>
      </c>
      <c r="U236" s="61">
        <v>343</v>
      </c>
      <c r="V236" s="48">
        <v>144666</v>
      </c>
      <c r="W236" s="52">
        <v>345954</v>
      </c>
      <c r="X236" s="50" t="s">
        <v>75</v>
      </c>
      <c r="Y236" s="35"/>
    </row>
    <row r="237" spans="19:25" ht="13.5">
      <c r="S237" s="35"/>
      <c r="T237" s="46" t="s">
        <v>76</v>
      </c>
      <c r="U237" s="62">
        <v>584</v>
      </c>
      <c r="V237" s="48">
        <v>513830</v>
      </c>
      <c r="W237" s="54">
        <v>960370</v>
      </c>
      <c r="X237" s="50" t="s">
        <v>77</v>
      </c>
      <c r="Y237" s="35"/>
    </row>
    <row r="238" spans="19:25" ht="13.5">
      <c r="S238" s="35"/>
      <c r="T238" s="46" t="s">
        <v>78</v>
      </c>
      <c r="U238" s="63">
        <v>365</v>
      </c>
      <c r="V238" s="48">
        <v>277992</v>
      </c>
      <c r="W238" s="56">
        <v>525143</v>
      </c>
      <c r="X238" s="50" t="s">
        <v>79</v>
      </c>
      <c r="Y238" s="35"/>
    </row>
    <row r="239" spans="19:25" ht="13.5">
      <c r="S239" s="35"/>
      <c r="T239" s="46" t="s">
        <v>80</v>
      </c>
      <c r="U239" s="63">
        <v>417</v>
      </c>
      <c r="V239" s="48">
        <v>439928</v>
      </c>
      <c r="W239" s="56">
        <v>872046</v>
      </c>
      <c r="X239" s="50" t="s">
        <v>81</v>
      </c>
      <c r="Y239" s="35"/>
    </row>
    <row r="240" spans="19:25" ht="13.5">
      <c r="S240" s="35"/>
      <c r="T240" s="46" t="s">
        <v>82</v>
      </c>
      <c r="U240" s="63">
        <v>1041</v>
      </c>
      <c r="V240" s="48">
        <v>681664</v>
      </c>
      <c r="W240" s="56">
        <v>1464458</v>
      </c>
      <c r="X240" s="50" t="s">
        <v>83</v>
      </c>
      <c r="Y240" s="35"/>
    </row>
    <row r="241" spans="19:25" ht="13.5">
      <c r="S241" s="35"/>
      <c r="T241" s="46" t="s">
        <v>84</v>
      </c>
      <c r="U241" s="63">
        <v>399</v>
      </c>
      <c r="V241" s="48" t="s">
        <v>91</v>
      </c>
      <c r="W241" s="56" t="s">
        <v>91</v>
      </c>
      <c r="X241" s="50" t="s">
        <v>85</v>
      </c>
      <c r="Y241" s="35"/>
    </row>
    <row r="242" spans="19:25" ht="13.5">
      <c r="S242" s="35"/>
      <c r="T242" s="46" t="s">
        <v>86</v>
      </c>
      <c r="U242" s="63">
        <v>487</v>
      </c>
      <c r="V242" s="48" t="s">
        <v>91</v>
      </c>
      <c r="W242" s="56" t="s">
        <v>91</v>
      </c>
      <c r="X242" s="50" t="s">
        <v>87</v>
      </c>
      <c r="Y242" s="35"/>
    </row>
    <row r="243" spans="19:25" ht="13.5">
      <c r="S243" s="35"/>
      <c r="T243" s="46" t="s">
        <v>88</v>
      </c>
      <c r="U243" s="63">
        <v>0</v>
      </c>
      <c r="V243" s="48">
        <v>0</v>
      </c>
      <c r="W243" s="56">
        <v>0</v>
      </c>
      <c r="X243" s="50" t="s">
        <v>89</v>
      </c>
      <c r="Y243" s="35"/>
    </row>
    <row r="244" spans="19:25" ht="13.5">
      <c r="S244" s="35"/>
      <c r="T244" s="46" t="s">
        <v>93</v>
      </c>
      <c r="U244" s="64">
        <v>0</v>
      </c>
      <c r="V244" s="48">
        <v>0</v>
      </c>
      <c r="W244" s="58">
        <v>0</v>
      </c>
      <c r="X244" s="50" t="s">
        <v>93</v>
      </c>
      <c r="Y244" s="35"/>
    </row>
    <row r="245" spans="19:25" ht="13.5">
      <c r="S245" s="35"/>
      <c r="T245" s="46"/>
      <c r="U245" s="59">
        <f>SUM(U237:U244)</f>
        <v>3293</v>
      </c>
      <c r="V245" s="48"/>
      <c r="W245" s="60">
        <f>SUM(W237:W244)</f>
        <v>3822017</v>
      </c>
      <c r="X245" s="50"/>
      <c r="Y245" s="35"/>
    </row>
    <row r="246" spans="19:25" ht="13.5">
      <c r="S246" s="35"/>
      <c r="T246" s="46"/>
      <c r="U246" s="44"/>
      <c r="V246" s="48"/>
      <c r="W246" s="40">
        <f>W235-W236</f>
        <v>4766441</v>
      </c>
      <c r="X246" s="50"/>
      <c r="Y246" s="35"/>
    </row>
    <row r="247" spans="19:25" ht="13.5">
      <c r="S247" s="35"/>
      <c r="T247" s="43"/>
      <c r="U247" s="45"/>
      <c r="V247" s="41"/>
      <c r="W247" s="41"/>
      <c r="X247" s="42"/>
      <c r="Y247" s="35"/>
    </row>
    <row r="248" spans="19:25" ht="13.5">
      <c r="S248" s="35"/>
      <c r="T248" s="46" t="s">
        <v>112</v>
      </c>
      <c r="U248" s="47">
        <v>6562</v>
      </c>
      <c r="V248" s="48">
        <v>9356974</v>
      </c>
      <c r="W248" s="49">
        <v>18506831</v>
      </c>
      <c r="X248" s="50">
        <v>26</v>
      </c>
      <c r="Y248" s="35"/>
    </row>
    <row r="249" spans="19:25" ht="13.5">
      <c r="S249" s="35"/>
      <c r="T249" s="46" t="s">
        <v>74</v>
      </c>
      <c r="U249" s="61">
        <v>216</v>
      </c>
      <c r="V249" s="48">
        <v>71945</v>
      </c>
      <c r="W249" s="52">
        <v>240738</v>
      </c>
      <c r="X249" s="50" t="s">
        <v>75</v>
      </c>
      <c r="Y249" s="35"/>
    </row>
    <row r="250" spans="19:25" ht="13.5">
      <c r="S250" s="35"/>
      <c r="T250" s="46" t="s">
        <v>76</v>
      </c>
      <c r="U250" s="62">
        <v>553</v>
      </c>
      <c r="V250" s="48">
        <v>388051</v>
      </c>
      <c r="W250" s="54">
        <v>839307</v>
      </c>
      <c r="X250" s="50" t="s">
        <v>77</v>
      </c>
      <c r="Y250" s="35"/>
    </row>
    <row r="251" spans="19:25" ht="13.5">
      <c r="S251" s="35"/>
      <c r="T251" s="46" t="s">
        <v>78</v>
      </c>
      <c r="U251" s="63">
        <v>402</v>
      </c>
      <c r="V251" s="48">
        <v>170097</v>
      </c>
      <c r="W251" s="56">
        <v>442993</v>
      </c>
      <c r="X251" s="50" t="s">
        <v>79</v>
      </c>
      <c r="Y251" s="35"/>
    </row>
    <row r="252" spans="19:25" ht="13.5">
      <c r="S252" s="35"/>
      <c r="T252" s="46" t="s">
        <v>80</v>
      </c>
      <c r="U252" s="63">
        <v>543</v>
      </c>
      <c r="V252" s="48">
        <v>566343</v>
      </c>
      <c r="W252" s="56">
        <v>1083233</v>
      </c>
      <c r="X252" s="50" t="s">
        <v>81</v>
      </c>
      <c r="Y252" s="35"/>
    </row>
    <row r="253" spans="19:25" ht="13.5">
      <c r="S253" s="35"/>
      <c r="T253" s="46" t="s">
        <v>82</v>
      </c>
      <c r="U253" s="63">
        <v>818</v>
      </c>
      <c r="V253" s="48">
        <v>1325157</v>
      </c>
      <c r="W253" s="56">
        <v>2259222</v>
      </c>
      <c r="X253" s="50" t="s">
        <v>83</v>
      </c>
      <c r="Y253" s="35"/>
    </row>
    <row r="254" spans="19:25" ht="13.5">
      <c r="S254" s="35"/>
      <c r="T254" s="46" t="s">
        <v>84</v>
      </c>
      <c r="U254" s="63">
        <v>1440</v>
      </c>
      <c r="V254" s="48">
        <v>1373966</v>
      </c>
      <c r="W254" s="56">
        <v>4854451</v>
      </c>
      <c r="X254" s="50" t="s">
        <v>85</v>
      </c>
      <c r="Y254" s="35"/>
    </row>
    <row r="255" spans="19:25" ht="13.5">
      <c r="S255" s="35"/>
      <c r="T255" s="46" t="s">
        <v>86</v>
      </c>
      <c r="U255" s="63">
        <v>744</v>
      </c>
      <c r="V255" s="48">
        <v>523207</v>
      </c>
      <c r="W255" s="56" t="s">
        <v>91</v>
      </c>
      <c r="X255" s="50" t="s">
        <v>87</v>
      </c>
      <c r="Y255" s="35"/>
    </row>
    <row r="256" spans="19:25" ht="13.5">
      <c r="S256" s="35"/>
      <c r="T256" s="46" t="s">
        <v>88</v>
      </c>
      <c r="U256" s="63">
        <v>1333</v>
      </c>
      <c r="V256" s="48">
        <v>4938208</v>
      </c>
      <c r="W256" s="56">
        <v>7465957</v>
      </c>
      <c r="X256" s="50" t="s">
        <v>89</v>
      </c>
      <c r="Y256" s="35"/>
    </row>
    <row r="257" spans="19:25" ht="13.5">
      <c r="S257" s="35"/>
      <c r="T257" s="46" t="s">
        <v>93</v>
      </c>
      <c r="U257" s="64">
        <v>513</v>
      </c>
      <c r="V257" s="41">
        <v>0</v>
      </c>
      <c r="W257" s="58" t="s">
        <v>91</v>
      </c>
      <c r="X257" s="50" t="s">
        <v>93</v>
      </c>
      <c r="Y257" s="35"/>
    </row>
    <row r="258" spans="19:25" ht="13.5">
      <c r="S258" s="35"/>
      <c r="T258" s="46"/>
      <c r="U258" s="59">
        <f>SUM(U250:U257)</f>
        <v>6346</v>
      </c>
      <c r="V258" s="48"/>
      <c r="W258" s="60">
        <f>SUM(W250:W257)</f>
        <v>16945163</v>
      </c>
      <c r="X258" s="50"/>
      <c r="Y258" s="35"/>
    </row>
    <row r="259" spans="19:25" ht="13.5">
      <c r="S259" s="35"/>
      <c r="T259" s="46"/>
      <c r="U259" s="44"/>
      <c r="V259" s="48"/>
      <c r="W259" s="40">
        <f>W248-W249</f>
        <v>18266093</v>
      </c>
      <c r="X259" s="50"/>
      <c r="Y259" s="35"/>
    </row>
    <row r="260" spans="19:25" ht="13.5">
      <c r="S260" s="35"/>
      <c r="T260" s="43"/>
      <c r="U260" s="45"/>
      <c r="V260" s="41"/>
      <c r="W260" s="73"/>
      <c r="X260" s="42"/>
      <c r="Y260" s="35"/>
    </row>
    <row r="261" spans="19:25" ht="13.5">
      <c r="S261" s="35"/>
      <c r="T261" s="46" t="s">
        <v>113</v>
      </c>
      <c r="U261" s="47">
        <v>7330</v>
      </c>
      <c r="V261" s="48">
        <v>38106766</v>
      </c>
      <c r="W261" s="49">
        <v>43738938</v>
      </c>
      <c r="X261" s="50">
        <v>27</v>
      </c>
      <c r="Y261" s="35"/>
    </row>
    <row r="262" spans="19:25" ht="13.5">
      <c r="S262" s="35"/>
      <c r="T262" s="46" t="s">
        <v>74</v>
      </c>
      <c r="U262" s="61">
        <v>91</v>
      </c>
      <c r="V262" s="48">
        <v>27054</v>
      </c>
      <c r="W262" s="52">
        <v>75821</v>
      </c>
      <c r="X262" s="50" t="s">
        <v>75</v>
      </c>
      <c r="Y262" s="35"/>
    </row>
    <row r="263" spans="19:25" ht="13.5">
      <c r="S263" s="35"/>
      <c r="T263" s="46" t="s">
        <v>76</v>
      </c>
      <c r="U263" s="62">
        <v>187</v>
      </c>
      <c r="V263" s="48">
        <v>95018</v>
      </c>
      <c r="W263" s="54">
        <v>196304</v>
      </c>
      <c r="X263" s="50" t="s">
        <v>77</v>
      </c>
      <c r="Y263" s="35"/>
    </row>
    <row r="264" spans="19:25" ht="13.5">
      <c r="S264" s="35"/>
      <c r="T264" s="46" t="s">
        <v>78</v>
      </c>
      <c r="U264" s="63">
        <v>324</v>
      </c>
      <c r="V264" s="48">
        <v>57903</v>
      </c>
      <c r="W264" s="56">
        <v>177871</v>
      </c>
      <c r="X264" s="50" t="s">
        <v>79</v>
      </c>
      <c r="Y264" s="35"/>
    </row>
    <row r="265" spans="19:25" ht="13.5">
      <c r="S265" s="35"/>
      <c r="T265" s="46" t="s">
        <v>80</v>
      </c>
      <c r="U265" s="63">
        <v>462</v>
      </c>
      <c r="V265" s="48">
        <v>212592</v>
      </c>
      <c r="W265" s="56">
        <v>424039</v>
      </c>
      <c r="X265" s="50" t="s">
        <v>81</v>
      </c>
      <c r="Y265" s="35"/>
    </row>
    <row r="266" spans="19:25" ht="13.5">
      <c r="S266" s="35"/>
      <c r="T266" s="46" t="s">
        <v>82</v>
      </c>
      <c r="U266" s="63">
        <v>398</v>
      </c>
      <c r="V266" s="48">
        <v>303001</v>
      </c>
      <c r="W266" s="56">
        <v>500053</v>
      </c>
      <c r="X266" s="50" t="s">
        <v>83</v>
      </c>
      <c r="Y266" s="35"/>
    </row>
    <row r="267" spans="19:25" ht="13.5">
      <c r="S267" s="35"/>
      <c r="T267" s="46" t="s">
        <v>84</v>
      </c>
      <c r="U267" s="63">
        <v>1414</v>
      </c>
      <c r="V267" s="48">
        <v>2461569</v>
      </c>
      <c r="W267" s="56">
        <v>3156654</v>
      </c>
      <c r="X267" s="50" t="s">
        <v>85</v>
      </c>
      <c r="Y267" s="35"/>
    </row>
    <row r="268" spans="19:25" ht="13.5">
      <c r="S268" s="35"/>
      <c r="T268" s="46" t="s">
        <v>86</v>
      </c>
      <c r="U268" s="63">
        <v>1058</v>
      </c>
      <c r="V268" s="48" t="s">
        <v>91</v>
      </c>
      <c r="W268" s="56" t="s">
        <v>91</v>
      </c>
      <c r="X268" s="50" t="s">
        <v>87</v>
      </c>
      <c r="Y268" s="35"/>
    </row>
    <row r="269" spans="19:25" ht="13.5">
      <c r="S269" s="35"/>
      <c r="T269" s="46" t="s">
        <v>88</v>
      </c>
      <c r="U269" s="63">
        <v>707</v>
      </c>
      <c r="V269" s="48" t="s">
        <v>91</v>
      </c>
      <c r="W269" s="56" t="s">
        <v>91</v>
      </c>
      <c r="X269" s="50" t="s">
        <v>89</v>
      </c>
      <c r="Y269" s="35"/>
    </row>
    <row r="270" spans="19:25" ht="13.5">
      <c r="S270" s="35"/>
      <c r="T270" s="46" t="s">
        <v>93</v>
      </c>
      <c r="U270" s="64">
        <v>2689</v>
      </c>
      <c r="V270" s="48">
        <v>32590558</v>
      </c>
      <c r="W270" s="58">
        <v>34349842</v>
      </c>
      <c r="X270" s="50" t="s">
        <v>93</v>
      </c>
      <c r="Y270" s="35"/>
    </row>
    <row r="271" spans="19:25" ht="13.5">
      <c r="S271" s="35"/>
      <c r="T271" s="65"/>
      <c r="U271" s="59">
        <f>SUM(U263:U270)</f>
        <v>7239</v>
      </c>
      <c r="V271" s="66"/>
      <c r="W271" s="60">
        <f>SUM(W263:W270)</f>
        <v>38804763</v>
      </c>
      <c r="X271" s="67"/>
      <c r="Y271" s="35"/>
    </row>
    <row r="272" spans="19:25" ht="13.5">
      <c r="S272" s="35"/>
      <c r="T272" s="68"/>
      <c r="U272" s="44"/>
      <c r="V272" s="69"/>
      <c r="W272" s="40">
        <f>W261-W262</f>
        <v>43663117</v>
      </c>
      <c r="X272" s="70"/>
      <c r="Y272" s="35"/>
    </row>
    <row r="273" spans="19:25" ht="13.5">
      <c r="S273" s="35"/>
      <c r="T273" s="71"/>
      <c r="U273" s="38"/>
      <c r="V273" s="41"/>
      <c r="W273" s="41"/>
      <c r="X273" s="72"/>
      <c r="Y273" s="35"/>
    </row>
    <row r="274" spans="19:25" ht="13.5">
      <c r="S274" s="35"/>
      <c r="T274" s="71"/>
      <c r="U274" s="45"/>
      <c r="V274" s="41"/>
      <c r="W274" s="41"/>
      <c r="X274" s="72"/>
      <c r="Y274" s="35"/>
    </row>
    <row r="275" spans="19:25" ht="13.5">
      <c r="S275" s="35"/>
      <c r="T275" s="43"/>
      <c r="U275" s="45"/>
      <c r="V275" s="41"/>
      <c r="W275" s="41"/>
      <c r="X275" s="72"/>
      <c r="Y275" s="35"/>
    </row>
    <row r="276" spans="19:25" ht="13.5">
      <c r="S276" s="35"/>
      <c r="T276" s="43" t="s">
        <v>114</v>
      </c>
      <c r="U276" s="83">
        <v>443</v>
      </c>
      <c r="V276" s="41">
        <v>400377</v>
      </c>
      <c r="W276" s="49">
        <v>833048</v>
      </c>
      <c r="X276" s="42">
        <v>28</v>
      </c>
      <c r="Y276" s="35"/>
    </row>
    <row r="277" spans="19:25" ht="13.5">
      <c r="S277" s="35"/>
      <c r="T277" s="43" t="s">
        <v>74</v>
      </c>
      <c r="U277" s="51">
        <v>0</v>
      </c>
      <c r="V277" s="41">
        <v>0</v>
      </c>
      <c r="W277" s="52">
        <v>0</v>
      </c>
      <c r="X277" s="42" t="s">
        <v>75</v>
      </c>
      <c r="Y277" s="35"/>
    </row>
    <row r="278" spans="19:25" ht="13.5">
      <c r="S278" s="35"/>
      <c r="T278" s="43" t="s">
        <v>76</v>
      </c>
      <c r="U278" s="84">
        <v>10</v>
      </c>
      <c r="V278" s="41" t="s">
        <v>91</v>
      </c>
      <c r="W278" s="85" t="s">
        <v>91</v>
      </c>
      <c r="X278" s="42" t="s">
        <v>77</v>
      </c>
      <c r="Y278" s="35"/>
    </row>
    <row r="279" spans="19:25" ht="13.5">
      <c r="S279" s="35"/>
      <c r="T279" s="43" t="s">
        <v>78</v>
      </c>
      <c r="U279" s="82">
        <v>0</v>
      </c>
      <c r="V279" s="41">
        <v>0</v>
      </c>
      <c r="W279" s="86">
        <v>0</v>
      </c>
      <c r="X279" s="42" t="s">
        <v>79</v>
      </c>
      <c r="Y279" s="35"/>
    </row>
    <row r="280" spans="19:25" ht="13.5">
      <c r="S280" s="35"/>
      <c r="T280" s="43" t="s">
        <v>80</v>
      </c>
      <c r="U280" s="82">
        <v>69</v>
      </c>
      <c r="V280" s="41" t="s">
        <v>91</v>
      </c>
      <c r="W280" s="86" t="s">
        <v>91</v>
      </c>
      <c r="X280" s="42" t="s">
        <v>81</v>
      </c>
      <c r="Y280" s="35"/>
    </row>
    <row r="281" spans="19:25" ht="13.5">
      <c r="S281" s="35"/>
      <c r="T281" s="43" t="s">
        <v>82</v>
      </c>
      <c r="U281" s="82">
        <v>69</v>
      </c>
      <c r="V281" s="41" t="s">
        <v>91</v>
      </c>
      <c r="W281" s="86" t="s">
        <v>91</v>
      </c>
      <c r="X281" s="42" t="s">
        <v>83</v>
      </c>
      <c r="Y281" s="35"/>
    </row>
    <row r="282" spans="19:25" ht="13.5">
      <c r="S282" s="35"/>
      <c r="T282" s="43" t="s">
        <v>84</v>
      </c>
      <c r="U282" s="82">
        <v>295</v>
      </c>
      <c r="V282" s="41" t="s">
        <v>91</v>
      </c>
      <c r="W282" s="86" t="s">
        <v>91</v>
      </c>
      <c r="X282" s="42" t="s">
        <v>85</v>
      </c>
      <c r="Y282" s="35"/>
    </row>
    <row r="283" spans="19:25" ht="13.5">
      <c r="S283" s="35"/>
      <c r="T283" s="43" t="s">
        <v>86</v>
      </c>
      <c r="U283" s="82">
        <v>0</v>
      </c>
      <c r="V283" s="41">
        <v>0</v>
      </c>
      <c r="W283" s="86">
        <v>0</v>
      </c>
      <c r="X283" s="42" t="s">
        <v>87</v>
      </c>
      <c r="Y283" s="35"/>
    </row>
    <row r="284" spans="19:25" ht="13.5">
      <c r="S284" s="35"/>
      <c r="T284" s="43" t="s">
        <v>88</v>
      </c>
      <c r="U284" s="82">
        <v>0</v>
      </c>
      <c r="V284" s="41">
        <v>0</v>
      </c>
      <c r="W284" s="86">
        <v>0</v>
      </c>
      <c r="X284" s="42" t="s">
        <v>89</v>
      </c>
      <c r="Y284" s="35"/>
    </row>
    <row r="285" spans="19:25" ht="13.5">
      <c r="S285" s="35"/>
      <c r="T285" s="43" t="s">
        <v>93</v>
      </c>
      <c r="U285" s="87">
        <v>0</v>
      </c>
      <c r="V285" s="41">
        <v>0</v>
      </c>
      <c r="W285" s="88">
        <v>0</v>
      </c>
      <c r="X285" s="42" t="s">
        <v>93</v>
      </c>
      <c r="Y285" s="35"/>
    </row>
    <row r="286" spans="19:25" ht="13.5">
      <c r="S286" s="35"/>
      <c r="T286" s="43"/>
      <c r="U286" s="59">
        <f>SUM(U278:U285)</f>
        <v>443</v>
      </c>
      <c r="V286" s="41"/>
      <c r="W286" s="60">
        <f>SUM(W278:W285)</f>
        <v>0</v>
      </c>
      <c r="X286" s="42"/>
      <c r="Y286" s="35"/>
    </row>
    <row r="287" spans="19:25" ht="13.5">
      <c r="S287" s="35"/>
      <c r="T287" s="43"/>
      <c r="U287" s="44"/>
      <c r="V287" s="41"/>
      <c r="W287" s="40">
        <f>W276-W277</f>
        <v>833048</v>
      </c>
      <c r="X287" s="42"/>
      <c r="Y287" s="35"/>
    </row>
    <row r="288" spans="19:25" ht="13.5">
      <c r="S288" s="35"/>
      <c r="T288" s="43"/>
      <c r="U288" s="45"/>
      <c r="V288" s="41"/>
      <c r="W288" s="41"/>
      <c r="X288" s="42"/>
      <c r="Y288" s="35"/>
    </row>
    <row r="289" spans="19:25" ht="13.5">
      <c r="S289" s="35"/>
      <c r="T289" s="43" t="s">
        <v>115</v>
      </c>
      <c r="U289" s="83">
        <v>7564</v>
      </c>
      <c r="V289" s="41">
        <v>19732931</v>
      </c>
      <c r="W289" s="49">
        <v>44700055</v>
      </c>
      <c r="X289" s="42">
        <v>29</v>
      </c>
      <c r="Y289" s="35"/>
    </row>
    <row r="290" spans="19:25" ht="13.5">
      <c r="S290" s="35"/>
      <c r="T290" s="43" t="s">
        <v>74</v>
      </c>
      <c r="U290" s="51">
        <v>24</v>
      </c>
      <c r="V290" s="41">
        <v>800</v>
      </c>
      <c r="W290" s="52">
        <v>4491</v>
      </c>
      <c r="X290" s="42" t="s">
        <v>75</v>
      </c>
      <c r="Y290" s="35"/>
    </row>
    <row r="291" spans="19:25" ht="13.5">
      <c r="S291" s="35"/>
      <c r="T291" s="43" t="s">
        <v>76</v>
      </c>
      <c r="U291" s="84">
        <v>19</v>
      </c>
      <c r="V291" s="41" t="s">
        <v>91</v>
      </c>
      <c r="W291" s="85" t="s">
        <v>91</v>
      </c>
      <c r="X291" s="42" t="s">
        <v>77</v>
      </c>
      <c r="Y291" s="35"/>
    </row>
    <row r="292" spans="19:25" ht="13.5">
      <c r="S292" s="35"/>
      <c r="T292" s="43" t="s">
        <v>78</v>
      </c>
      <c r="U292" s="82">
        <v>46</v>
      </c>
      <c r="V292" s="41" t="s">
        <v>91</v>
      </c>
      <c r="W292" s="86" t="s">
        <v>91</v>
      </c>
      <c r="X292" s="42" t="s">
        <v>79</v>
      </c>
      <c r="Y292" s="35"/>
    </row>
    <row r="293" spans="19:25" ht="13.5">
      <c r="S293" s="35"/>
      <c r="T293" s="43" t="s">
        <v>80</v>
      </c>
      <c r="U293" s="82">
        <v>157</v>
      </c>
      <c r="V293" s="41">
        <v>86039</v>
      </c>
      <c r="W293" s="86">
        <v>233779</v>
      </c>
      <c r="X293" s="42" t="s">
        <v>81</v>
      </c>
      <c r="Y293" s="35"/>
    </row>
    <row r="294" spans="19:25" ht="13.5">
      <c r="S294" s="35"/>
      <c r="T294" s="43" t="s">
        <v>82</v>
      </c>
      <c r="U294" s="82">
        <v>599</v>
      </c>
      <c r="V294" s="41">
        <v>73156</v>
      </c>
      <c r="W294" s="86">
        <v>348386</v>
      </c>
      <c r="X294" s="42" t="s">
        <v>83</v>
      </c>
      <c r="Y294" s="35"/>
    </row>
    <row r="295" spans="19:25" ht="13.5">
      <c r="S295" s="35"/>
      <c r="T295" s="43" t="s">
        <v>84</v>
      </c>
      <c r="U295" s="82">
        <v>856</v>
      </c>
      <c r="V295" s="41">
        <v>161105</v>
      </c>
      <c r="W295" s="86">
        <v>706659</v>
      </c>
      <c r="X295" s="42" t="s">
        <v>85</v>
      </c>
      <c r="Y295" s="35"/>
    </row>
    <row r="296" spans="19:25" ht="13.5">
      <c r="S296" s="35"/>
      <c r="T296" s="43" t="s">
        <v>86</v>
      </c>
      <c r="U296" s="82">
        <v>550</v>
      </c>
      <c r="V296" s="41" t="s">
        <v>91</v>
      </c>
      <c r="W296" s="86" t="s">
        <v>91</v>
      </c>
      <c r="X296" s="42" t="s">
        <v>87</v>
      </c>
      <c r="Y296" s="35"/>
    </row>
    <row r="297" spans="19:25" ht="13.5">
      <c r="S297" s="35"/>
      <c r="T297" s="43" t="s">
        <v>88</v>
      </c>
      <c r="U297" s="82">
        <v>627</v>
      </c>
      <c r="V297" s="41" t="s">
        <v>91</v>
      </c>
      <c r="W297" s="86" t="s">
        <v>91</v>
      </c>
      <c r="X297" s="42" t="s">
        <v>89</v>
      </c>
      <c r="Y297" s="35"/>
    </row>
    <row r="298" spans="19:25" ht="13.5">
      <c r="S298" s="35"/>
      <c r="T298" s="43" t="s">
        <v>93</v>
      </c>
      <c r="U298" s="87">
        <v>4686</v>
      </c>
      <c r="V298" s="41">
        <v>16824272</v>
      </c>
      <c r="W298" s="88">
        <v>39549882</v>
      </c>
      <c r="X298" s="42" t="s">
        <v>93</v>
      </c>
      <c r="Y298" s="35"/>
    </row>
    <row r="299" spans="19:25" ht="13.5">
      <c r="S299" s="35"/>
      <c r="T299" s="43"/>
      <c r="U299" s="59">
        <f>SUM(U291:U298)</f>
        <v>7540</v>
      </c>
      <c r="V299" s="41"/>
      <c r="W299" s="60">
        <f>SUM(W291:W298)</f>
        <v>40838706</v>
      </c>
      <c r="X299" s="42"/>
      <c r="Y299" s="35"/>
    </row>
    <row r="300" spans="19:25" ht="13.5">
      <c r="S300" s="35"/>
      <c r="T300" s="43"/>
      <c r="U300" s="44"/>
      <c r="V300" s="41"/>
      <c r="W300" s="40">
        <f>W289-W290</f>
        <v>44695564</v>
      </c>
      <c r="X300" s="42"/>
      <c r="Y300" s="35"/>
    </row>
    <row r="301" spans="19:25" ht="13.5">
      <c r="S301" s="35"/>
      <c r="T301" s="43"/>
      <c r="U301" s="45"/>
      <c r="V301" s="41"/>
      <c r="W301" s="41"/>
      <c r="X301" s="42"/>
      <c r="Y301" s="35"/>
    </row>
    <row r="302" spans="19:25" ht="13.5">
      <c r="S302" s="35"/>
      <c r="T302" s="46" t="s">
        <v>116</v>
      </c>
      <c r="U302" s="47">
        <v>4039</v>
      </c>
      <c r="V302" s="48">
        <v>8064741</v>
      </c>
      <c r="W302" s="49">
        <v>13316182</v>
      </c>
      <c r="X302" s="50">
        <v>30</v>
      </c>
      <c r="Y302" s="35"/>
    </row>
    <row r="303" spans="19:25" ht="13.5">
      <c r="S303" s="35"/>
      <c r="T303" s="46" t="s">
        <v>74</v>
      </c>
      <c r="U303" s="61">
        <v>105</v>
      </c>
      <c r="V303" s="48">
        <v>99904</v>
      </c>
      <c r="W303" s="52">
        <v>210850</v>
      </c>
      <c r="X303" s="50" t="s">
        <v>75</v>
      </c>
      <c r="Y303" s="35"/>
    </row>
    <row r="304" spans="19:25" ht="13.5">
      <c r="S304" s="35"/>
      <c r="T304" s="46" t="s">
        <v>76</v>
      </c>
      <c r="U304" s="62">
        <v>367</v>
      </c>
      <c r="V304" s="48">
        <v>118742</v>
      </c>
      <c r="W304" s="54">
        <v>329844</v>
      </c>
      <c r="X304" s="50" t="s">
        <v>77</v>
      </c>
      <c r="Y304" s="35"/>
    </row>
    <row r="305" spans="19:25" ht="13.5">
      <c r="S305" s="35"/>
      <c r="T305" s="46" t="s">
        <v>78</v>
      </c>
      <c r="U305" s="63">
        <v>339</v>
      </c>
      <c r="V305" s="48">
        <v>166097</v>
      </c>
      <c r="W305" s="56">
        <v>368082</v>
      </c>
      <c r="X305" s="50" t="s">
        <v>79</v>
      </c>
      <c r="Y305" s="35"/>
    </row>
    <row r="306" spans="19:25" ht="13.5">
      <c r="S306" s="35"/>
      <c r="T306" s="46" t="s">
        <v>80</v>
      </c>
      <c r="U306" s="63">
        <v>372</v>
      </c>
      <c r="V306" s="48">
        <v>669997</v>
      </c>
      <c r="W306" s="56">
        <v>837126</v>
      </c>
      <c r="X306" s="50" t="s">
        <v>81</v>
      </c>
      <c r="Y306" s="35"/>
    </row>
    <row r="307" spans="19:25" ht="13.5">
      <c r="S307" s="35"/>
      <c r="T307" s="46" t="s">
        <v>82</v>
      </c>
      <c r="U307" s="63">
        <v>918</v>
      </c>
      <c r="V307" s="48">
        <v>2782908</v>
      </c>
      <c r="W307" s="56">
        <v>3696749</v>
      </c>
      <c r="X307" s="50" t="s">
        <v>83</v>
      </c>
      <c r="Y307" s="35"/>
    </row>
    <row r="308" spans="19:25" ht="13.5">
      <c r="S308" s="35"/>
      <c r="T308" s="46" t="s">
        <v>84</v>
      </c>
      <c r="U308" s="63">
        <v>793</v>
      </c>
      <c r="V308" s="48">
        <v>1805230</v>
      </c>
      <c r="W308" s="56">
        <v>3628732</v>
      </c>
      <c r="X308" s="50" t="s">
        <v>85</v>
      </c>
      <c r="Y308" s="35"/>
    </row>
    <row r="309" spans="19:25" ht="13.5">
      <c r="S309" s="35"/>
      <c r="T309" s="46" t="s">
        <v>86</v>
      </c>
      <c r="U309" s="63">
        <v>706</v>
      </c>
      <c r="V309" s="48" t="s">
        <v>91</v>
      </c>
      <c r="W309" s="56" t="s">
        <v>91</v>
      </c>
      <c r="X309" s="50" t="s">
        <v>87</v>
      </c>
      <c r="Y309" s="35"/>
    </row>
    <row r="310" spans="19:25" ht="13.5">
      <c r="S310" s="35"/>
      <c r="T310" s="46" t="s">
        <v>88</v>
      </c>
      <c r="U310" s="63">
        <v>439</v>
      </c>
      <c r="V310" s="48" t="s">
        <v>91</v>
      </c>
      <c r="W310" s="56" t="s">
        <v>91</v>
      </c>
      <c r="X310" s="50" t="s">
        <v>89</v>
      </c>
      <c r="Y310" s="35"/>
    </row>
    <row r="311" spans="19:25" ht="13.5">
      <c r="S311" s="35"/>
      <c r="T311" s="46" t="s">
        <v>93</v>
      </c>
      <c r="U311" s="64">
        <v>0</v>
      </c>
      <c r="V311" s="48">
        <v>0</v>
      </c>
      <c r="W311" s="58">
        <v>0</v>
      </c>
      <c r="X311" s="50" t="s">
        <v>93</v>
      </c>
      <c r="Y311" s="35"/>
    </row>
    <row r="312" spans="19:25" ht="13.5">
      <c r="S312" s="35"/>
      <c r="T312" s="46"/>
      <c r="U312" s="59">
        <f>SUM(U304:U311)</f>
        <v>3934</v>
      </c>
      <c r="V312" s="48"/>
      <c r="W312" s="60">
        <f>SUM(W304:W311)</f>
        <v>8860533</v>
      </c>
      <c r="X312" s="50"/>
      <c r="Y312" s="35"/>
    </row>
    <row r="313" spans="19:25" ht="13.5">
      <c r="S313" s="35"/>
      <c r="T313" s="46"/>
      <c r="U313" s="44"/>
      <c r="V313" s="48"/>
      <c r="W313" s="40">
        <f>W302-W303</f>
        <v>13105332</v>
      </c>
      <c r="X313" s="50"/>
      <c r="Y313" s="35"/>
    </row>
    <row r="314" spans="19:25" ht="13.5">
      <c r="S314" s="35"/>
      <c r="T314" s="43"/>
      <c r="U314" s="45"/>
      <c r="V314" s="41"/>
      <c r="W314" s="41"/>
      <c r="X314" s="42"/>
      <c r="Y314" s="35"/>
    </row>
    <row r="315" spans="19:25" ht="13.5">
      <c r="S315" s="35"/>
      <c r="T315" s="46" t="s">
        <v>117</v>
      </c>
      <c r="U315" s="47">
        <v>1915</v>
      </c>
      <c r="V315" s="48">
        <v>1951030</v>
      </c>
      <c r="W315" s="49">
        <v>11920251</v>
      </c>
      <c r="X315" s="50">
        <v>31</v>
      </c>
      <c r="Y315" s="35"/>
    </row>
    <row r="316" spans="19:25" ht="13.5">
      <c r="S316" s="35"/>
      <c r="T316" s="46" t="s">
        <v>74</v>
      </c>
      <c r="U316" s="61">
        <v>14</v>
      </c>
      <c r="V316" s="48">
        <v>1728</v>
      </c>
      <c r="W316" s="52">
        <v>6279</v>
      </c>
      <c r="X316" s="50" t="s">
        <v>75</v>
      </c>
      <c r="Y316" s="35"/>
    </row>
    <row r="317" spans="19:25" ht="13.5">
      <c r="S317" s="35"/>
      <c r="T317" s="46" t="s">
        <v>76</v>
      </c>
      <c r="U317" s="62">
        <v>34</v>
      </c>
      <c r="V317" s="48">
        <v>21086</v>
      </c>
      <c r="W317" s="54">
        <v>45054</v>
      </c>
      <c r="X317" s="50" t="s">
        <v>77</v>
      </c>
      <c r="Y317" s="35"/>
    </row>
    <row r="318" spans="19:25" ht="13.5">
      <c r="S318" s="35"/>
      <c r="T318" s="46" t="s">
        <v>78</v>
      </c>
      <c r="U318" s="63">
        <v>40</v>
      </c>
      <c r="V318" s="48" t="s">
        <v>91</v>
      </c>
      <c r="W318" s="56" t="s">
        <v>91</v>
      </c>
      <c r="X318" s="50" t="s">
        <v>79</v>
      </c>
      <c r="Y318" s="35"/>
    </row>
    <row r="319" spans="19:25" ht="13.5">
      <c r="S319" s="35"/>
      <c r="T319" s="46" t="s">
        <v>80</v>
      </c>
      <c r="U319" s="63">
        <v>88</v>
      </c>
      <c r="V319" s="48" t="s">
        <v>91</v>
      </c>
      <c r="W319" s="56" t="s">
        <v>91</v>
      </c>
      <c r="X319" s="50" t="s">
        <v>81</v>
      </c>
      <c r="Y319" s="35"/>
    </row>
    <row r="320" spans="19:25" ht="13.5">
      <c r="S320" s="35"/>
      <c r="T320" s="46" t="s">
        <v>82</v>
      </c>
      <c r="U320" s="63">
        <v>62</v>
      </c>
      <c r="V320" s="48" t="s">
        <v>91</v>
      </c>
      <c r="W320" s="56" t="s">
        <v>91</v>
      </c>
      <c r="X320" s="50" t="s">
        <v>83</v>
      </c>
      <c r="Y320" s="35"/>
    </row>
    <row r="321" spans="19:25" ht="13.5">
      <c r="S321" s="35"/>
      <c r="T321" s="46" t="s">
        <v>84</v>
      </c>
      <c r="U321" s="63">
        <v>340</v>
      </c>
      <c r="V321" s="48" t="s">
        <v>91</v>
      </c>
      <c r="W321" s="56" t="s">
        <v>91</v>
      </c>
      <c r="X321" s="50" t="s">
        <v>85</v>
      </c>
      <c r="Y321" s="35"/>
    </row>
    <row r="322" spans="19:25" ht="13.5">
      <c r="S322" s="35"/>
      <c r="T322" s="46" t="s">
        <v>86</v>
      </c>
      <c r="U322" s="63">
        <v>0</v>
      </c>
      <c r="V322" s="48">
        <v>0</v>
      </c>
      <c r="W322" s="56">
        <v>0</v>
      </c>
      <c r="X322" s="50" t="s">
        <v>87</v>
      </c>
      <c r="Y322" s="35"/>
    </row>
    <row r="323" spans="19:25" ht="13.5">
      <c r="S323" s="35"/>
      <c r="T323" s="46" t="s">
        <v>88</v>
      </c>
      <c r="U323" s="63">
        <v>472</v>
      </c>
      <c r="V323" s="48" t="s">
        <v>91</v>
      </c>
      <c r="W323" s="56" t="s">
        <v>91</v>
      </c>
      <c r="X323" s="50" t="s">
        <v>89</v>
      </c>
      <c r="Y323" s="35"/>
    </row>
    <row r="324" spans="19:25" ht="13.5">
      <c r="S324" s="35"/>
      <c r="T324" s="46" t="s">
        <v>93</v>
      </c>
      <c r="U324" s="64">
        <v>865</v>
      </c>
      <c r="V324" s="48" t="s">
        <v>91</v>
      </c>
      <c r="W324" s="58" t="s">
        <v>91</v>
      </c>
      <c r="X324" s="50" t="s">
        <v>93</v>
      </c>
      <c r="Y324" s="35"/>
    </row>
    <row r="325" spans="19:25" ht="13.5">
      <c r="S325" s="35"/>
      <c r="T325" s="46"/>
      <c r="U325" s="59">
        <f>SUM(U317:U324)</f>
        <v>1901</v>
      </c>
      <c r="V325" s="48"/>
      <c r="W325" s="60">
        <f>SUM(W317:W324)</f>
        <v>45054</v>
      </c>
      <c r="X325" s="50"/>
      <c r="Y325" s="35"/>
    </row>
    <row r="326" spans="19:25" ht="13.5">
      <c r="S326" s="35"/>
      <c r="T326" s="46"/>
      <c r="U326" s="44"/>
      <c r="V326" s="48"/>
      <c r="W326" s="40">
        <f>W315-W316</f>
        <v>11913972</v>
      </c>
      <c r="X326" s="50"/>
      <c r="Y326" s="35"/>
    </row>
    <row r="327" spans="19:25" ht="13.5">
      <c r="S327" s="35"/>
      <c r="T327" s="43"/>
      <c r="U327" s="45"/>
      <c r="V327" s="41"/>
      <c r="W327" s="41"/>
      <c r="X327" s="42"/>
      <c r="Y327" s="35"/>
    </row>
    <row r="328" spans="19:25" ht="13.5">
      <c r="S328" s="35"/>
      <c r="T328" s="46" t="s">
        <v>118</v>
      </c>
      <c r="U328" s="47">
        <v>722</v>
      </c>
      <c r="V328" s="48">
        <v>238967</v>
      </c>
      <c r="W328" s="49">
        <v>653116</v>
      </c>
      <c r="X328" s="50">
        <v>32</v>
      </c>
      <c r="Y328" s="35"/>
    </row>
    <row r="329" spans="19:25" ht="13.5">
      <c r="S329" s="35"/>
      <c r="T329" s="46" t="s">
        <v>74</v>
      </c>
      <c r="U329" s="61">
        <v>156</v>
      </c>
      <c r="V329" s="48">
        <v>34629</v>
      </c>
      <c r="W329" s="52">
        <v>90287</v>
      </c>
      <c r="X329" s="50" t="s">
        <v>75</v>
      </c>
      <c r="Y329" s="35"/>
    </row>
    <row r="330" spans="19:25" ht="13.5">
      <c r="S330" s="35"/>
      <c r="T330" s="46" t="s">
        <v>76</v>
      </c>
      <c r="U330" s="62">
        <v>154</v>
      </c>
      <c r="V330" s="48">
        <v>47392</v>
      </c>
      <c r="W330" s="54">
        <v>116104</v>
      </c>
      <c r="X330" s="50" t="s">
        <v>77</v>
      </c>
      <c r="Y330" s="35"/>
    </row>
    <row r="331" spans="19:25" ht="13.5">
      <c r="S331" s="35"/>
      <c r="T331" s="46" t="s">
        <v>78</v>
      </c>
      <c r="U331" s="63">
        <v>116</v>
      </c>
      <c r="V331" s="48">
        <v>62538</v>
      </c>
      <c r="W331" s="56">
        <v>150685</v>
      </c>
      <c r="X331" s="50" t="s">
        <v>79</v>
      </c>
      <c r="Y331" s="35"/>
    </row>
    <row r="332" spans="19:25" ht="13.5">
      <c r="S332" s="35"/>
      <c r="T332" s="46" t="s">
        <v>80</v>
      </c>
      <c r="U332" s="63">
        <v>67</v>
      </c>
      <c r="V332" s="48" t="s">
        <v>91</v>
      </c>
      <c r="W332" s="56" t="s">
        <v>91</v>
      </c>
      <c r="X332" s="50" t="s">
        <v>81</v>
      </c>
      <c r="Y332" s="35"/>
    </row>
    <row r="333" spans="19:25" ht="13.5">
      <c r="S333" s="35"/>
      <c r="T333" s="46" t="s">
        <v>82</v>
      </c>
      <c r="U333" s="63">
        <v>126</v>
      </c>
      <c r="V333" s="48" t="s">
        <v>91</v>
      </c>
      <c r="W333" s="56" t="s">
        <v>91</v>
      </c>
      <c r="X333" s="50" t="s">
        <v>83</v>
      </c>
      <c r="Y333" s="35"/>
    </row>
    <row r="334" spans="19:25" ht="13.5">
      <c r="S334" s="35"/>
      <c r="T334" s="46" t="s">
        <v>84</v>
      </c>
      <c r="U334" s="63">
        <v>103</v>
      </c>
      <c r="V334" s="48" t="s">
        <v>91</v>
      </c>
      <c r="W334" s="56" t="s">
        <v>91</v>
      </c>
      <c r="X334" s="50" t="s">
        <v>85</v>
      </c>
      <c r="Y334" s="35"/>
    </row>
    <row r="335" spans="19:25" ht="13.5">
      <c r="S335" s="35"/>
      <c r="T335" s="46" t="s">
        <v>86</v>
      </c>
      <c r="U335" s="63">
        <v>0</v>
      </c>
      <c r="V335" s="48">
        <v>0</v>
      </c>
      <c r="W335" s="56">
        <v>0</v>
      </c>
      <c r="X335" s="50" t="s">
        <v>87</v>
      </c>
      <c r="Y335" s="35"/>
    </row>
    <row r="336" spans="19:25" ht="13.5">
      <c r="S336" s="35"/>
      <c r="T336" s="46" t="s">
        <v>88</v>
      </c>
      <c r="U336" s="63">
        <v>0</v>
      </c>
      <c r="V336" s="48">
        <v>0</v>
      </c>
      <c r="W336" s="56">
        <v>0</v>
      </c>
      <c r="X336" s="50" t="s">
        <v>89</v>
      </c>
      <c r="Y336" s="35"/>
    </row>
    <row r="337" spans="19:25" ht="13.5">
      <c r="S337" s="35"/>
      <c r="T337" s="46" t="s">
        <v>93</v>
      </c>
      <c r="U337" s="64">
        <v>0</v>
      </c>
      <c r="V337" s="48">
        <v>0</v>
      </c>
      <c r="W337" s="58">
        <v>0</v>
      </c>
      <c r="X337" s="50" t="s">
        <v>93</v>
      </c>
      <c r="Y337" s="35"/>
    </row>
    <row r="338" spans="19:25" ht="13.5">
      <c r="S338" s="35"/>
      <c r="T338" s="65"/>
      <c r="U338" s="59">
        <f>SUM(U330:U337)</f>
        <v>566</v>
      </c>
      <c r="V338" s="89"/>
      <c r="W338" s="60">
        <f>SUM(W330:W337)</f>
        <v>266789</v>
      </c>
      <c r="X338" s="67"/>
      <c r="Y338" s="35"/>
    </row>
    <row r="339" spans="19:25" ht="13.5">
      <c r="S339" s="35"/>
      <c r="T339" s="68"/>
      <c r="U339" s="44"/>
      <c r="V339" s="44"/>
      <c r="W339" s="40">
        <f>W328-W329</f>
        <v>562829</v>
      </c>
      <c r="X339" s="70"/>
      <c r="Y339" s="35"/>
    </row>
    <row r="340" spans="19:25" ht="13.5">
      <c r="S340" s="35"/>
      <c r="T340" s="71"/>
      <c r="U340" s="90">
        <f>U34+U46+U59+U72+U86+U99+U111+U124+U137+U152+U165+U178+U191+U204+U219+U232+U245+U258+U271+U286+U299+U312+U325+U338</f>
        <v>61404</v>
      </c>
      <c r="V340" s="91"/>
      <c r="W340" s="90">
        <f>W34+W46+W59+W72+W86+W99+W111+W124+W137+W152+W165+W178+W191+W204+W219+W232+W245+W258+W271+W286+W299+W312+W325+W338</f>
        <v>175941259</v>
      </c>
      <c r="X340" s="92" t="s">
        <v>90</v>
      </c>
      <c r="Y340" s="35"/>
    </row>
  </sheetData>
  <mergeCells count="3">
    <mergeCell ref="U6:U10"/>
    <mergeCell ref="W6:W10"/>
    <mergeCell ref="V6:V10"/>
  </mergeCells>
  <printOptions/>
  <pageMargins left="0.7" right="0.21" top="1.07" bottom="0.3937007874015748" header="0.75" footer="0.5118110236220472"/>
  <pageSetup horizontalDpi="600" verticalDpi="600" orientation="landscape" paperSize="9" scale="75" r:id="rId3"/>
  <rowBreaks count="4" manualBreakCount="4">
    <brk id="54" max="17" man="1"/>
    <brk id="138" max="17" man="1"/>
    <brk id="205" max="17" man="1"/>
    <brk id="272" max="17" man="1"/>
  </rowBreaks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2007-02-15T02:15:41Z</cp:lastPrinted>
  <dcterms:created xsi:type="dcterms:W3CDTF">2002-02-01T07:08:35Z</dcterms:created>
  <dcterms:modified xsi:type="dcterms:W3CDTF">2007-03-15T06:47:33Z</dcterms:modified>
  <cp:category/>
  <cp:version/>
  <cp:contentType/>
  <cp:contentStatus/>
</cp:coreProperties>
</file>