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59" sheetId="1" r:id="rId1"/>
  </sheets>
  <definedNames>
    <definedName name="_xlnm.Print_Area" localSheetId="0">'159'!$A$1:$M$90</definedName>
  </definedNames>
  <calcPr fullCalcOnLoad="1"/>
</workbook>
</file>

<file path=xl/sharedStrings.xml><?xml version="1.0" encoding="utf-8"?>
<sst xmlns="http://schemas.openxmlformats.org/spreadsheetml/2006/main" count="108" uniqueCount="98">
  <si>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</si>
  <si>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</si>
  <si>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</si>
  <si>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</si>
  <si>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</si>
  <si>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</si>
  <si>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</si>
  <si>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</si>
  <si>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</si>
  <si>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>件 数</t>
  </si>
  <si>
    <t>金 額</t>
  </si>
  <si>
    <t xml:space="preserve">  食料品</t>
  </si>
  <si>
    <t xml:space="preserve">  木材･木製品</t>
  </si>
  <si>
    <t xml:space="preserve">  パルプ･紙・紙加工品</t>
  </si>
  <si>
    <t>　印刷業</t>
  </si>
  <si>
    <t>　化学工業</t>
  </si>
  <si>
    <t>　石油製品・石炭製品</t>
  </si>
  <si>
    <t xml:space="preserve">  窯業･土石製品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</si>
  <si>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</si>
  <si>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</si>
  <si>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</si>
  <si>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</si>
  <si>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</si>
  <si>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</si>
  <si>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</si>
  <si>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ゴム製品</t>
  </si>
  <si>
    <t>　その他製造業</t>
  </si>
  <si>
    <t>農　　業</t>
  </si>
  <si>
    <t>林　　業</t>
  </si>
  <si>
    <t>漁　　業</t>
  </si>
  <si>
    <t>　漁業</t>
  </si>
  <si>
    <t>　水産養殖業</t>
  </si>
  <si>
    <t>鉱　　業</t>
  </si>
  <si>
    <t>　金属鉱業</t>
  </si>
  <si>
    <t>　石炭・亜炭鉱業</t>
  </si>
  <si>
    <t>　その他鉱業</t>
  </si>
  <si>
    <t>　土石採取業</t>
  </si>
  <si>
    <t>建　設　業</t>
  </si>
  <si>
    <t>電気・ガス・熱供給・水道業</t>
  </si>
  <si>
    <t>　ガス供給業</t>
  </si>
  <si>
    <t>　熱供給業</t>
  </si>
  <si>
    <t>　電気業</t>
  </si>
  <si>
    <t>　水道業</t>
  </si>
  <si>
    <t>情報通信業</t>
  </si>
  <si>
    <t>　通信業</t>
  </si>
  <si>
    <t>　出版業</t>
  </si>
  <si>
    <t>　 情報サービス・放送・映画</t>
  </si>
  <si>
    <t>運　輸　業</t>
  </si>
  <si>
    <t>　鉄道業</t>
  </si>
  <si>
    <t>　道路輸送業</t>
  </si>
  <si>
    <t>　水運業</t>
  </si>
  <si>
    <t>　その他運送業</t>
  </si>
  <si>
    <t>　倉庫業</t>
  </si>
  <si>
    <t>　運輸付帯サービス業</t>
  </si>
  <si>
    <t>卸　売　業</t>
  </si>
  <si>
    <t>小　売　業</t>
  </si>
  <si>
    <t>金融・保険業</t>
  </si>
  <si>
    <t>　保険</t>
  </si>
  <si>
    <t>不 動 産 業</t>
  </si>
  <si>
    <t>　建売業・土地売買業</t>
  </si>
  <si>
    <t>　不動産代理業・仲介業</t>
  </si>
  <si>
    <t>　不動産賃貸業</t>
  </si>
  <si>
    <t>　不動産管理業</t>
  </si>
  <si>
    <t>　貸家・貸間業</t>
  </si>
  <si>
    <t>　駐車場業</t>
  </si>
  <si>
    <t>各種サービス</t>
  </si>
  <si>
    <t>　飲食店</t>
  </si>
  <si>
    <t>　宿泊業</t>
  </si>
  <si>
    <t>　医療・福祉</t>
  </si>
  <si>
    <t>　　医療・保健衛生</t>
  </si>
  <si>
    <t>　　福祉</t>
  </si>
  <si>
    <t>　教育、学習支援機関</t>
  </si>
  <si>
    <t>　その他のサービス</t>
  </si>
  <si>
    <t>　　物品賃貸業</t>
  </si>
  <si>
    <t>　　娯楽・広告</t>
  </si>
  <si>
    <t>　　自動車整備業</t>
  </si>
  <si>
    <t>　　洗濯・理容・浴場</t>
  </si>
  <si>
    <t>　　生活関連サービス</t>
  </si>
  <si>
    <t>　　その他事業サービス</t>
  </si>
  <si>
    <t>　　専門サービス</t>
  </si>
  <si>
    <t>　　廃棄物処理</t>
  </si>
  <si>
    <t>　　その他サービス</t>
  </si>
  <si>
    <t>　　各種団体等</t>
  </si>
  <si>
    <t>設備貸与</t>
  </si>
  <si>
    <t>資料：中小企業金融公庫大分支店</t>
  </si>
  <si>
    <t>　注）産業の分類は中小企業金融公庫の分類による。</t>
  </si>
  <si>
    <t>159．中小企業金融公庫貸付状況</t>
  </si>
  <si>
    <t>製  造  業</t>
  </si>
  <si>
    <t>　　　</t>
  </si>
  <si>
    <t>各年度末</t>
  </si>
  <si>
    <t xml:space="preserve">      平成13年　　</t>
  </si>
  <si>
    <t xml:space="preserve">          14</t>
  </si>
  <si>
    <t xml:space="preserve">          15</t>
  </si>
  <si>
    <t xml:space="preserve">          18</t>
  </si>
  <si>
    <t xml:space="preserve">          16</t>
  </si>
  <si>
    <t xml:space="preserve">          17</t>
  </si>
  <si>
    <t xml:space="preserve">  繊維品</t>
  </si>
  <si>
    <t>件 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</si>
</sst>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1" fontId="7" fillId="0" borderId="0" xfId="0" applyNumberFormat="1" applyFont="1" applyAlignment="1">
      <alignment/>
    </xf>
    <xf numFmtId="41" fontId="8" fillId="0" borderId="1" xfId="0" applyNumberFormat="1" applyFont="1" applyBorder="1" applyAlignment="1" applyProtection="1" quotePrefix="1">
      <alignment horizontal="left"/>
      <protection/>
    </xf>
    <xf numFmtId="41" fontId="8" fillId="0" borderId="1" xfId="0" applyNumberFormat="1" applyFont="1" applyBorder="1" applyAlignment="1">
      <alignment/>
    </xf>
    <xf numFmtId="41" fontId="8" fillId="0" borderId="1" xfId="0" applyNumberFormat="1" applyFont="1" applyBorder="1" applyAlignment="1" applyProtection="1">
      <alignment/>
      <protection/>
    </xf>
    <xf numFmtId="41" fontId="8" fillId="0" borderId="1" xfId="0" applyNumberFormat="1" applyFont="1" applyBorder="1" applyAlignment="1" applyProtection="1">
      <alignment horizontal="left"/>
      <protection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 vertical="center"/>
    </xf>
    <xf numFmtId="41" fontId="8" fillId="0" borderId="2" xfId="0" applyNumberFormat="1" applyFont="1" applyFill="1" applyBorder="1" applyAlignment="1">
      <alignment horizontal="centerContinuous" vertical="center"/>
    </xf>
    <xf numFmtId="41" fontId="8" fillId="0" borderId="3" xfId="0" applyNumberFormat="1" applyFont="1" applyFill="1" applyBorder="1" applyAlignment="1" applyProtection="1">
      <alignment horizontal="centerContinuous" vertical="center"/>
      <protection/>
    </xf>
    <xf numFmtId="41" fontId="8" fillId="0" borderId="3" xfId="0" applyNumberFormat="1" applyFont="1" applyFill="1" applyBorder="1" applyAlignment="1">
      <alignment horizontal="centerContinuous" vertical="center"/>
    </xf>
    <xf numFmtId="41" fontId="8" fillId="0" borderId="2" xfId="0" applyNumberFormat="1" applyFont="1" applyBorder="1" applyAlignment="1">
      <alignment horizontal="centerContinuous" vertical="center"/>
    </xf>
    <xf numFmtId="41" fontId="8" fillId="0" borderId="3" xfId="0" applyNumberFormat="1" applyFont="1" applyBorder="1" applyAlignment="1" applyProtection="1">
      <alignment horizontal="centerContinuous" vertical="center"/>
      <protection/>
    </xf>
    <xf numFmtId="41" fontId="8" fillId="0" borderId="3" xfId="0" applyNumberFormat="1" applyFont="1" applyBorder="1" applyAlignment="1">
      <alignment horizontal="centerContinuous" vertical="center"/>
    </xf>
    <xf numFmtId="41" fontId="8" fillId="0" borderId="0" xfId="0" applyNumberFormat="1" applyFont="1" applyAlignment="1">
      <alignment vertical="center"/>
    </xf>
    <xf numFmtId="41" fontId="8" fillId="0" borderId="2" xfId="0" applyNumberFormat="1" applyFont="1" applyFill="1" applyBorder="1" applyAlignment="1" applyProtection="1">
      <alignment horizontal="centerContinuous" vertical="center"/>
      <protection/>
    </xf>
    <xf numFmtId="41" fontId="8" fillId="0" borderId="2" xfId="0" applyNumberFormat="1" applyFont="1" applyBorder="1" applyAlignment="1" applyProtection="1">
      <alignment horizontal="centerContinuous" vertical="center"/>
      <protection/>
    </xf>
    <xf numFmtId="41" fontId="8" fillId="0" borderId="2" xfId="0" applyNumberFormat="1" applyFont="1" applyFill="1" applyBorder="1" applyAlignment="1" applyProtection="1">
      <alignment horizontal="center" vertical="center"/>
      <protection/>
    </xf>
    <xf numFmtId="41" fontId="8" fillId="0" borderId="2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Fill="1" applyAlignment="1">
      <alignment/>
    </xf>
    <xf numFmtId="41" fontId="11" fillId="0" borderId="4" xfId="0" applyNumberFormat="1" applyFont="1" applyBorder="1" applyAlignment="1">
      <alignment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Alignment="1">
      <alignment/>
    </xf>
    <xf numFmtId="41" fontId="11" fillId="0" borderId="0" xfId="0" applyNumberFormat="1" applyFont="1" applyFill="1" applyBorder="1" applyAlignment="1">
      <alignment/>
    </xf>
    <xf numFmtId="41" fontId="11" fillId="0" borderId="5" xfId="0" applyNumberFormat="1" applyFont="1" applyFill="1" applyBorder="1" applyAlignment="1">
      <alignment/>
    </xf>
    <xf numFmtId="41" fontId="11" fillId="0" borderId="6" xfId="0" applyNumberFormat="1" applyFont="1" applyFill="1" applyBorder="1" applyAlignment="1" applyProtection="1">
      <alignment horizontal="left"/>
      <protection/>
    </xf>
    <xf numFmtId="41" fontId="11" fillId="0" borderId="0" xfId="0" applyNumberFormat="1" applyFont="1" applyBorder="1" applyAlignment="1">
      <alignment/>
    </xf>
    <xf numFmtId="41" fontId="8" fillId="0" borderId="6" xfId="0" applyNumberFormat="1" applyFont="1" applyFill="1" applyBorder="1" applyAlignment="1" applyProtection="1">
      <alignment horizontal="left"/>
      <protection/>
    </xf>
    <xf numFmtId="41" fontId="9" fillId="0" borderId="0" xfId="0" applyNumberFormat="1" applyFont="1" applyFill="1" applyBorder="1" applyAlignment="1" applyProtection="1">
      <alignment/>
      <protection locked="0"/>
    </xf>
    <xf numFmtId="41" fontId="8" fillId="0" borderId="4" xfId="0" applyNumberFormat="1" applyFont="1" applyFill="1" applyBorder="1" applyAlignment="1">
      <alignment/>
    </xf>
    <xf numFmtId="41" fontId="8" fillId="0" borderId="6" xfId="0" applyNumberFormat="1" applyFont="1" applyFill="1" applyBorder="1" applyAlignment="1" applyProtection="1">
      <alignment horizontal="left" shrinkToFit="1"/>
      <protection/>
    </xf>
    <xf numFmtId="41" fontId="8" fillId="0" borderId="6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11" fillId="0" borderId="4" xfId="0" applyNumberFormat="1" applyFont="1" applyFill="1" applyBorder="1" applyAlignment="1">
      <alignment/>
    </xf>
    <xf numFmtId="41" fontId="10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>
      <alignment/>
    </xf>
    <xf numFmtId="41" fontId="13" fillId="0" borderId="6" xfId="0" applyNumberFormat="1" applyFont="1" applyFill="1" applyBorder="1" applyAlignment="1" applyProtection="1">
      <alignment horizontal="left"/>
      <protection/>
    </xf>
    <xf numFmtId="41" fontId="11" fillId="0" borderId="0" xfId="0" applyNumberFormat="1" applyFont="1" applyFill="1" applyBorder="1" applyAlignment="1" applyProtection="1">
      <alignment horizontal="left"/>
      <protection/>
    </xf>
    <xf numFmtId="41" fontId="11" fillId="0" borderId="7" xfId="0" applyNumberFormat="1" applyFont="1" applyFill="1" applyBorder="1" applyAlignment="1">
      <alignment/>
    </xf>
    <xf numFmtId="41" fontId="14" fillId="0" borderId="0" xfId="0" applyNumberFormat="1" applyFont="1" applyFill="1" applyBorder="1" applyAlignment="1" applyProtection="1">
      <alignment/>
      <protection locked="0"/>
    </xf>
    <xf numFmtId="41" fontId="14" fillId="0" borderId="4" xfId="0" applyNumberFormat="1" applyFont="1" applyFill="1" applyBorder="1" applyAlignment="1">
      <alignment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7" xfId="0" applyNumberFormat="1" applyFont="1" applyFill="1" applyBorder="1" applyAlignment="1">
      <alignment/>
    </xf>
    <xf numFmtId="41" fontId="15" fillId="0" borderId="0" xfId="17" applyNumberFormat="1" applyFont="1" applyFill="1" applyAlignment="1">
      <alignment/>
    </xf>
    <xf numFmtId="41" fontId="15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 shrinkToFit="1"/>
    </xf>
    <xf numFmtId="41" fontId="16" fillId="0" borderId="0" xfId="0" applyNumberFormat="1" applyFont="1" applyFill="1" applyBorder="1" applyAlignment="1" applyProtection="1">
      <alignment/>
      <protection locked="0"/>
    </xf>
    <xf numFmtId="41" fontId="11" fillId="0" borderId="8" xfId="0" applyNumberFormat="1" applyFont="1" applyFill="1" applyBorder="1" applyAlignment="1">
      <alignment/>
    </xf>
    <xf numFmtId="0" fontId="8" fillId="0" borderId="9" xfId="0" applyNumberFormat="1" applyFont="1" applyBorder="1" applyAlignment="1">
      <alignment/>
    </xf>
    <xf numFmtId="41" fontId="8" fillId="0" borderId="9" xfId="0" applyNumberFormat="1" applyFont="1" applyBorder="1" applyAlignment="1">
      <alignment/>
    </xf>
    <xf numFmtId="41" fontId="8" fillId="0" borderId="9" xfId="0" applyNumberFormat="1" applyFont="1" applyBorder="1" applyAlignment="1" applyProtection="1">
      <alignment/>
      <protection/>
    </xf>
    <xf numFmtId="0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9" fillId="0" borderId="0" xfId="0" applyNumberFormat="1" applyFont="1" applyFill="1" applyBorder="1" applyAlignment="1">
      <alignment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 quotePrefix="1">
      <alignment/>
      <protection/>
    </xf>
    <xf numFmtId="49" fontId="0" fillId="0" borderId="0" xfId="21" applyNumberFormat="1" applyFont="1" applyAlignment="1">
      <alignment/>
      <protection/>
    </xf>
    <xf numFmtId="49" fontId="19" fillId="0" borderId="0" xfId="21" applyNumberFormat="1" applyFont="1" applyAlignment="1">
      <alignment/>
      <protection/>
    </xf>
    <xf numFmtId="41" fontId="8" fillId="0" borderId="10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41" fontId="8" fillId="0" borderId="11" xfId="0" applyNumberFormat="1" applyFont="1" applyFill="1" applyBorder="1" applyAlignment="1" applyProtection="1">
      <alignment horizontal="center" vertical="center"/>
      <protection/>
    </xf>
    <xf numFmtId="41" fontId="11" fillId="0" borderId="5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 applyProtection="1">
      <alignment horizont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41" fontId="8" fillId="0" borderId="6" xfId="0" applyNumberFormat="1" applyFont="1" applyBorder="1" applyAlignment="1" applyProtection="1">
      <alignment horizontal="center" vertical="center"/>
      <protection/>
    </xf>
    <xf numFmtId="41" fontId="8" fillId="0" borderId="13" xfId="0" applyNumberFormat="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商業流通様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="90" zoomScaleSheetLayoutView="90" workbookViewId="0" topLeftCell="A1">
      <selection activeCell="A1" sqref="A1:M1"/>
    </sheetView>
  </sheetViews>
  <sheetFormatPr defaultColWidth="10.59765625" defaultRowHeight="14.25"/>
  <cols>
    <col min="1" max="1" width="23.09765625" style="6" customWidth="1"/>
    <col min="2" max="2" width="6.59765625" style="6" customWidth="1"/>
    <col min="3" max="3" width="9.59765625" style="6" customWidth="1"/>
    <col min="4" max="4" width="6.59765625" style="6" customWidth="1"/>
    <col min="5" max="5" width="9.59765625" style="6" customWidth="1"/>
    <col min="6" max="6" width="6.59765625" style="6" customWidth="1"/>
    <col min="7" max="7" width="9.59765625" style="6" customWidth="1"/>
    <col min="8" max="8" width="7.59765625" style="6" customWidth="1"/>
    <col min="9" max="9" width="9.59765625" style="19" customWidth="1"/>
    <col min="10" max="10" width="7.59765625" style="6" bestFit="1" customWidth="1"/>
    <col min="11" max="11" width="9.59765625" style="6" customWidth="1"/>
    <col min="12" max="12" width="9.5" style="6" customWidth="1"/>
    <col min="13" max="13" width="9.59765625" style="6" customWidth="1"/>
    <col min="14" max="15" width="10.59765625" style="6" customWidth="1"/>
    <col min="16" max="16" width="6.59765625" style="6" customWidth="1"/>
    <col min="17" max="17" width="11.59765625" style="6" customWidth="1"/>
    <col min="18" max="18" width="6.59765625" style="6" customWidth="1"/>
    <col min="19" max="19" width="10.59765625" style="6" customWidth="1"/>
    <col min="20" max="20" width="6.59765625" style="6" customWidth="1"/>
    <col min="21" max="21" width="10.59765625" style="6" customWidth="1"/>
    <col min="22" max="22" width="6.59765625" style="6" customWidth="1"/>
    <col min="23" max="23" width="11.59765625" style="6" customWidth="1"/>
    <col min="24" max="24" width="6.59765625" style="6" customWidth="1"/>
    <col min="25" max="25" width="11.59765625" style="6" customWidth="1"/>
    <col min="26" max="26" width="6.59765625" style="6" customWidth="1"/>
    <col min="27" max="16384" width="10.59765625" style="6" customWidth="1"/>
  </cols>
  <sheetData>
    <row r="1" spans="1:13" s="1" customFormat="1" ht="17.25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5" customHeight="1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3"/>
      <c r="K2" s="3"/>
      <c r="L2" s="5" t="s">
        <v>88</v>
      </c>
      <c r="M2" s="3" t="s">
        <v>89</v>
      </c>
    </row>
    <row r="3" spans="1:14" s="14" customFormat="1" ht="15" customHeight="1" thickTop="1">
      <c r="A3" s="69" t="s">
        <v>3</v>
      </c>
      <c r="B3" s="8" t="s">
        <v>1</v>
      </c>
      <c r="C3" s="9"/>
      <c r="D3" s="10"/>
      <c r="E3" s="9"/>
      <c r="F3" s="10"/>
      <c r="G3" s="9"/>
      <c r="H3" s="11" t="s">
        <v>2</v>
      </c>
      <c r="I3" s="12"/>
      <c r="J3" s="13"/>
      <c r="K3" s="13"/>
      <c r="L3" s="13"/>
      <c r="M3" s="13"/>
      <c r="N3" s="7"/>
    </row>
    <row r="4" spans="1:14" s="14" customFormat="1" ht="15" customHeight="1">
      <c r="A4" s="70"/>
      <c r="B4" s="15" t="s">
        <v>4</v>
      </c>
      <c r="C4" s="9"/>
      <c r="D4" s="15" t="s">
        <v>5</v>
      </c>
      <c r="E4" s="9"/>
      <c r="F4" s="15" t="s">
        <v>6</v>
      </c>
      <c r="G4" s="9"/>
      <c r="H4" s="16" t="s">
        <v>4</v>
      </c>
      <c r="I4" s="12"/>
      <c r="J4" s="16" t="s">
        <v>7</v>
      </c>
      <c r="K4" s="12"/>
      <c r="L4" s="16" t="s">
        <v>8</v>
      </c>
      <c r="M4" s="12"/>
      <c r="N4" s="7"/>
    </row>
    <row r="5" spans="1:14" s="14" customFormat="1" ht="15" customHeight="1">
      <c r="A5" s="71"/>
      <c r="B5" s="65" t="s">
        <v>97</v>
      </c>
      <c r="C5" s="17" t="s">
        <v>10</v>
      </c>
      <c r="D5" s="17" t="s">
        <v>9</v>
      </c>
      <c r="E5" s="17" t="s">
        <v>10</v>
      </c>
      <c r="F5" s="17" t="s">
        <v>9</v>
      </c>
      <c r="G5" s="17" t="s">
        <v>10</v>
      </c>
      <c r="H5" s="18" t="s">
        <v>9</v>
      </c>
      <c r="I5" s="18" t="s">
        <v>10</v>
      </c>
      <c r="J5" s="18" t="s">
        <v>9</v>
      </c>
      <c r="K5" s="18" t="s">
        <v>10</v>
      </c>
      <c r="L5" s="18" t="s">
        <v>9</v>
      </c>
      <c r="M5" s="18" t="s">
        <v>10</v>
      </c>
      <c r="N5" s="7"/>
    </row>
    <row r="6" spans="1:13" ht="15" customHeight="1">
      <c r="A6" s="59" t="s">
        <v>90</v>
      </c>
      <c r="B6" s="63">
        <v>287</v>
      </c>
      <c r="C6" s="20">
        <v>15208</v>
      </c>
      <c r="D6" s="21">
        <v>98</v>
      </c>
      <c r="E6" s="21">
        <v>6264</v>
      </c>
      <c r="F6" s="21">
        <v>189</v>
      </c>
      <c r="G6" s="21">
        <v>8944</v>
      </c>
      <c r="H6" s="22">
        <v>1877</v>
      </c>
      <c r="I6" s="23">
        <v>65794</v>
      </c>
      <c r="J6" s="6">
        <v>754</v>
      </c>
      <c r="K6" s="6">
        <v>31450</v>
      </c>
      <c r="L6" s="6">
        <v>1123</v>
      </c>
      <c r="M6" s="6">
        <v>34344</v>
      </c>
    </row>
    <row r="7" spans="1:13" ht="15" customHeight="1">
      <c r="A7" s="60" t="s">
        <v>91</v>
      </c>
      <c r="B7" s="47">
        <v>272</v>
      </c>
      <c r="C7" s="20">
        <v>14775</v>
      </c>
      <c r="D7" s="21">
        <v>78</v>
      </c>
      <c r="E7" s="21">
        <v>4495</v>
      </c>
      <c r="F7" s="21">
        <v>194</v>
      </c>
      <c r="G7" s="21">
        <v>10280</v>
      </c>
      <c r="H7" s="22">
        <v>1901</v>
      </c>
      <c r="I7" s="23">
        <v>66238</v>
      </c>
      <c r="J7" s="6">
        <v>745</v>
      </c>
      <c r="K7" s="6">
        <v>31070</v>
      </c>
      <c r="L7" s="6">
        <v>1156</v>
      </c>
      <c r="M7" s="6">
        <v>35168</v>
      </c>
    </row>
    <row r="8" spans="1:13" ht="15" customHeight="1">
      <c r="A8" s="61" t="s">
        <v>92</v>
      </c>
      <c r="B8" s="47">
        <v>322</v>
      </c>
      <c r="C8" s="20">
        <v>14945</v>
      </c>
      <c r="D8" s="21">
        <v>96</v>
      </c>
      <c r="E8" s="21">
        <v>5019</v>
      </c>
      <c r="F8" s="21">
        <v>226</v>
      </c>
      <c r="G8" s="21">
        <v>9926</v>
      </c>
      <c r="H8" s="22">
        <v>1897</v>
      </c>
      <c r="I8" s="23">
        <v>64721</v>
      </c>
      <c r="J8" s="6">
        <v>735</v>
      </c>
      <c r="K8" s="6">
        <v>30481</v>
      </c>
      <c r="L8" s="6">
        <v>1162</v>
      </c>
      <c r="M8" s="6">
        <v>34239</v>
      </c>
    </row>
    <row r="9" spans="1:13" ht="15" customHeight="1">
      <c r="A9" s="60" t="s">
        <v>94</v>
      </c>
      <c r="B9" s="47">
        <v>286</v>
      </c>
      <c r="C9" s="20">
        <v>14233</v>
      </c>
      <c r="D9" s="21">
        <v>111</v>
      </c>
      <c r="E9" s="21">
        <v>7227</v>
      </c>
      <c r="F9" s="21">
        <v>175</v>
      </c>
      <c r="G9" s="21">
        <v>7006</v>
      </c>
      <c r="H9" s="22">
        <v>1905</v>
      </c>
      <c r="I9" s="23">
        <v>64721</v>
      </c>
      <c r="J9" s="6">
        <v>767</v>
      </c>
      <c r="K9" s="6">
        <v>32452</v>
      </c>
      <c r="L9" s="6">
        <v>1138</v>
      </c>
      <c r="M9" s="6">
        <v>31774</v>
      </c>
    </row>
    <row r="10" spans="1:13" ht="15" customHeight="1">
      <c r="A10" s="60" t="s">
        <v>95</v>
      </c>
      <c r="B10" s="47">
        <v>228</v>
      </c>
      <c r="C10" s="20">
        <v>9724</v>
      </c>
      <c r="D10" s="21">
        <v>76</v>
      </c>
      <c r="E10" s="21">
        <v>4708</v>
      </c>
      <c r="F10" s="21">
        <v>152</v>
      </c>
      <c r="G10" s="21">
        <v>5016</v>
      </c>
      <c r="H10" s="22">
        <v>1936</v>
      </c>
      <c r="I10" s="23">
        <v>61252</v>
      </c>
      <c r="J10" s="6">
        <v>784</v>
      </c>
      <c r="K10" s="6">
        <v>32441</v>
      </c>
      <c r="L10" s="6">
        <v>1152</v>
      </c>
      <c r="M10" s="6">
        <v>28811</v>
      </c>
    </row>
    <row r="11" spans="1:8" s="27" customFormat="1" ht="15" customHeight="1">
      <c r="A11" s="61"/>
      <c r="B11" s="64"/>
      <c r="C11" s="24"/>
      <c r="D11" s="24"/>
      <c r="E11" s="24"/>
      <c r="F11" s="24"/>
      <c r="G11" s="66"/>
      <c r="H11" s="26"/>
    </row>
    <row r="12" spans="1:13" s="27" customFormat="1" ht="15" customHeight="1">
      <c r="A12" s="62" t="s">
        <v>93</v>
      </c>
      <c r="B12" s="43">
        <f>D12+F12</f>
        <v>188</v>
      </c>
      <c r="C12" s="28">
        <f>E12+G12</f>
        <v>8584</v>
      </c>
      <c r="D12" s="24">
        <f>D14+D32+D33+D34+D37+D42+D43+D48+D52+D59+D60+D61+D63+D70+D88</f>
        <v>74</v>
      </c>
      <c r="E12" s="24">
        <f>E14+E32+E33+E34+E37+E42+E43+E48+E52+E59+E60+E61+E63+E70+E88</f>
        <v>4281</v>
      </c>
      <c r="F12" s="24">
        <f>F14+F32+F33+F34+F37+F42+F43+F48+F52+F59+F60+F61+F63+F70+F88</f>
        <v>114</v>
      </c>
      <c r="G12" s="29">
        <f>G14+G32+G33+G34+G37+G42+G43+G48+G52+G59+G60+G61+G63+G70+G88</f>
        <v>4303</v>
      </c>
      <c r="H12" s="28">
        <f>J12+L12</f>
        <v>1840</v>
      </c>
      <c r="I12" s="28">
        <f>K12+M12</f>
        <v>55066</v>
      </c>
      <c r="J12" s="24">
        <f>J14+J32+J33+J34+J37+J42+J43+J48+J52+J59+J60+J61+J63+J70+J88</f>
        <v>788</v>
      </c>
      <c r="K12" s="24">
        <f>K14+K32+K33+K34+K37+K42+K43+K48+K52+K59+K60+K61+K63+K70+K88</f>
        <v>30927</v>
      </c>
      <c r="L12" s="24">
        <f>L14+L32+L33+L34+L37+L42+L43+L48+L52+L59+L60+L61+L63+L70+L88</f>
        <v>1052</v>
      </c>
      <c r="M12" s="24">
        <f>M14+M32+M33+M34+M37+M42+M43+M48+M52+M59+M60+M61+M63+M70+M88</f>
        <v>24139</v>
      </c>
    </row>
    <row r="13" spans="2:8" ht="15" customHeight="1">
      <c r="B13" s="47"/>
      <c r="C13" s="21"/>
      <c r="D13" s="21"/>
      <c r="E13" s="21"/>
      <c r="F13" s="21"/>
      <c r="G13" s="21"/>
      <c r="H13" s="22"/>
    </row>
    <row r="14" spans="1:13" s="27" customFormat="1" ht="15" customHeight="1">
      <c r="A14" s="30" t="s">
        <v>87</v>
      </c>
      <c r="B14" s="28">
        <f aca="true" t="shared" si="0" ref="B14:B45">D14+F14</f>
        <v>74</v>
      </c>
      <c r="C14" s="28">
        <f aca="true" t="shared" si="1" ref="C14:C45">E14+G14</f>
        <v>3634</v>
      </c>
      <c r="D14" s="28">
        <f>SUM(D15:D31)</f>
        <v>28</v>
      </c>
      <c r="E14" s="28">
        <f>SUM(E15:E31)</f>
        <v>1587</v>
      </c>
      <c r="F14" s="28">
        <f>SUM(F15:F31)</f>
        <v>46</v>
      </c>
      <c r="G14" s="28">
        <f>SUM(G15:G31)</f>
        <v>2047</v>
      </c>
      <c r="H14" s="25">
        <f aca="true" t="shared" si="2" ref="H14:H45">J14+L14</f>
        <v>684</v>
      </c>
      <c r="I14" s="26">
        <f aca="true" t="shared" si="3" ref="I14:I45">K14+M14</f>
        <v>18667</v>
      </c>
      <c r="J14" s="31">
        <f>SUM(J15:J31)</f>
        <v>252</v>
      </c>
      <c r="K14" s="31">
        <f>SUM(K15:K31)</f>
        <v>8442</v>
      </c>
      <c r="L14" s="31">
        <f>SUM(L15:L31)</f>
        <v>432</v>
      </c>
      <c r="M14" s="31">
        <f>SUM(M15:M31)</f>
        <v>10225</v>
      </c>
    </row>
    <row r="15" spans="1:13" ht="15" customHeight="1">
      <c r="A15" s="32" t="s">
        <v>11</v>
      </c>
      <c r="B15" s="20">
        <f t="shared" si="0"/>
        <v>19</v>
      </c>
      <c r="C15" s="20">
        <f t="shared" si="1"/>
        <v>1090</v>
      </c>
      <c r="D15" s="33">
        <v>8</v>
      </c>
      <c r="E15" s="33">
        <v>480</v>
      </c>
      <c r="F15" s="33">
        <v>11</v>
      </c>
      <c r="G15" s="33">
        <v>610</v>
      </c>
      <c r="H15" s="34">
        <f t="shared" si="2"/>
        <v>162</v>
      </c>
      <c r="I15" s="23">
        <f t="shared" si="3"/>
        <v>4256</v>
      </c>
      <c r="J15" s="33">
        <v>57</v>
      </c>
      <c r="K15" s="33">
        <v>1910</v>
      </c>
      <c r="L15" s="33">
        <v>105</v>
      </c>
      <c r="M15" s="33">
        <v>2346</v>
      </c>
    </row>
    <row r="16" spans="1:13" ht="15" customHeight="1">
      <c r="A16" s="32" t="s">
        <v>96</v>
      </c>
      <c r="B16" s="20">
        <f t="shared" si="0"/>
        <v>1</v>
      </c>
      <c r="C16" s="20">
        <f t="shared" si="1"/>
        <v>50</v>
      </c>
      <c r="D16" s="33">
        <v>0</v>
      </c>
      <c r="E16" s="33">
        <v>0</v>
      </c>
      <c r="F16" s="33">
        <v>1</v>
      </c>
      <c r="G16" s="33">
        <v>50</v>
      </c>
      <c r="H16" s="34">
        <f t="shared" si="2"/>
        <v>29</v>
      </c>
      <c r="I16" s="23">
        <f t="shared" si="3"/>
        <v>533</v>
      </c>
      <c r="J16" s="33">
        <v>11</v>
      </c>
      <c r="K16" s="33">
        <v>149</v>
      </c>
      <c r="L16" s="33">
        <v>18</v>
      </c>
      <c r="M16" s="33">
        <v>384</v>
      </c>
    </row>
    <row r="17" spans="1:13" ht="15" customHeight="1">
      <c r="A17" s="32" t="s">
        <v>12</v>
      </c>
      <c r="B17" s="20">
        <f t="shared" si="0"/>
        <v>9</v>
      </c>
      <c r="C17" s="20">
        <f t="shared" si="1"/>
        <v>299</v>
      </c>
      <c r="D17" s="33">
        <v>1</v>
      </c>
      <c r="E17" s="33">
        <v>40</v>
      </c>
      <c r="F17" s="33">
        <v>8</v>
      </c>
      <c r="G17" s="33">
        <v>259</v>
      </c>
      <c r="H17" s="34">
        <f t="shared" si="2"/>
        <v>103</v>
      </c>
      <c r="I17" s="23">
        <f t="shared" si="3"/>
        <v>3051</v>
      </c>
      <c r="J17" s="33">
        <v>24</v>
      </c>
      <c r="K17" s="33">
        <v>930</v>
      </c>
      <c r="L17" s="33">
        <v>79</v>
      </c>
      <c r="M17" s="33">
        <v>2121</v>
      </c>
    </row>
    <row r="18" spans="1:13" ht="15" customHeight="1">
      <c r="A18" s="35" t="s">
        <v>13</v>
      </c>
      <c r="B18" s="20">
        <f t="shared" si="0"/>
        <v>0</v>
      </c>
      <c r="C18" s="20">
        <f t="shared" si="1"/>
        <v>0</v>
      </c>
      <c r="D18" s="33">
        <v>0</v>
      </c>
      <c r="E18" s="33">
        <v>0</v>
      </c>
      <c r="F18" s="33">
        <v>0</v>
      </c>
      <c r="G18" s="33">
        <v>0</v>
      </c>
      <c r="H18" s="34">
        <f t="shared" si="2"/>
        <v>6</v>
      </c>
      <c r="I18" s="23">
        <f t="shared" si="3"/>
        <v>33</v>
      </c>
      <c r="J18" s="33">
        <v>1</v>
      </c>
      <c r="K18" s="33">
        <v>3</v>
      </c>
      <c r="L18" s="33">
        <v>5</v>
      </c>
      <c r="M18" s="33">
        <v>30</v>
      </c>
    </row>
    <row r="19" spans="1:13" ht="15" customHeight="1">
      <c r="A19" s="32" t="s">
        <v>14</v>
      </c>
      <c r="B19" s="20">
        <f t="shared" si="0"/>
        <v>3</v>
      </c>
      <c r="C19" s="20">
        <f t="shared" si="1"/>
        <v>230</v>
      </c>
      <c r="D19" s="33">
        <v>1</v>
      </c>
      <c r="E19" s="33">
        <v>100</v>
      </c>
      <c r="F19" s="33">
        <v>2</v>
      </c>
      <c r="G19" s="33">
        <v>130</v>
      </c>
      <c r="H19" s="34">
        <f t="shared" si="2"/>
        <v>19</v>
      </c>
      <c r="I19" s="23">
        <f t="shared" si="3"/>
        <v>519</v>
      </c>
      <c r="J19" s="33">
        <v>9</v>
      </c>
      <c r="K19" s="33">
        <v>271</v>
      </c>
      <c r="L19" s="33">
        <v>10</v>
      </c>
      <c r="M19" s="33">
        <v>248</v>
      </c>
    </row>
    <row r="20" spans="1:13" ht="15" customHeight="1">
      <c r="A20" s="32" t="s">
        <v>15</v>
      </c>
      <c r="B20" s="20">
        <f t="shared" si="0"/>
        <v>0</v>
      </c>
      <c r="C20" s="20">
        <f t="shared" si="1"/>
        <v>0</v>
      </c>
      <c r="D20" s="33">
        <v>0</v>
      </c>
      <c r="E20" s="33">
        <v>0</v>
      </c>
      <c r="F20" s="33">
        <v>0</v>
      </c>
      <c r="G20" s="33">
        <v>0</v>
      </c>
      <c r="H20" s="34">
        <f t="shared" si="2"/>
        <v>7</v>
      </c>
      <c r="I20" s="23">
        <f t="shared" si="3"/>
        <v>174</v>
      </c>
      <c r="J20" s="33">
        <v>3</v>
      </c>
      <c r="K20" s="33">
        <v>126</v>
      </c>
      <c r="L20" s="33">
        <v>4</v>
      </c>
      <c r="M20" s="33">
        <v>48</v>
      </c>
    </row>
    <row r="21" spans="1:13" ht="15" customHeight="1">
      <c r="A21" s="32" t="s">
        <v>16</v>
      </c>
      <c r="B21" s="20">
        <f t="shared" si="0"/>
        <v>2</v>
      </c>
      <c r="C21" s="20">
        <f t="shared" si="1"/>
        <v>20</v>
      </c>
      <c r="D21" s="33">
        <v>1</v>
      </c>
      <c r="E21" s="33">
        <v>11</v>
      </c>
      <c r="F21" s="33">
        <v>1</v>
      </c>
      <c r="G21" s="33">
        <v>9</v>
      </c>
      <c r="H21" s="34">
        <f t="shared" si="2"/>
        <v>4</v>
      </c>
      <c r="I21" s="23">
        <f t="shared" si="3"/>
        <v>42</v>
      </c>
      <c r="J21" s="33">
        <v>2</v>
      </c>
      <c r="K21" s="33">
        <v>25</v>
      </c>
      <c r="L21" s="33">
        <v>2</v>
      </c>
      <c r="M21" s="33">
        <v>17</v>
      </c>
    </row>
    <row r="22" spans="1:13" ht="15" customHeight="1">
      <c r="A22" s="32" t="s">
        <v>17</v>
      </c>
      <c r="B22" s="20">
        <f t="shared" si="0"/>
        <v>7</v>
      </c>
      <c r="C22" s="20">
        <f t="shared" si="1"/>
        <v>525</v>
      </c>
      <c r="D22" s="33">
        <v>3</v>
      </c>
      <c r="E22" s="33">
        <v>215</v>
      </c>
      <c r="F22" s="33">
        <v>4</v>
      </c>
      <c r="G22" s="33">
        <v>310</v>
      </c>
      <c r="H22" s="34">
        <f t="shared" si="2"/>
        <v>87</v>
      </c>
      <c r="I22" s="23">
        <f>K22+M22-1</f>
        <v>2836</v>
      </c>
      <c r="J22" s="33">
        <v>31</v>
      </c>
      <c r="K22" s="33">
        <v>1203</v>
      </c>
      <c r="L22" s="33">
        <v>56</v>
      </c>
      <c r="M22" s="33">
        <v>1634</v>
      </c>
    </row>
    <row r="23" spans="1:13" ht="15" customHeight="1">
      <c r="A23" s="32" t="s">
        <v>18</v>
      </c>
      <c r="B23" s="20">
        <f t="shared" si="0"/>
        <v>3</v>
      </c>
      <c r="C23" s="20">
        <f t="shared" si="1"/>
        <v>230</v>
      </c>
      <c r="D23" s="33">
        <v>1</v>
      </c>
      <c r="E23" s="33">
        <v>150</v>
      </c>
      <c r="F23" s="33">
        <v>2</v>
      </c>
      <c r="G23" s="33">
        <v>80</v>
      </c>
      <c r="H23" s="34">
        <f t="shared" si="2"/>
        <v>19</v>
      </c>
      <c r="I23" s="23">
        <f>K23+M23+1</f>
        <v>614</v>
      </c>
      <c r="J23" s="33">
        <v>4</v>
      </c>
      <c r="K23" s="33">
        <v>212</v>
      </c>
      <c r="L23" s="33">
        <v>15</v>
      </c>
      <c r="M23" s="33">
        <v>401</v>
      </c>
    </row>
    <row r="24" spans="1:13" ht="15" customHeight="1">
      <c r="A24" s="32" t="s">
        <v>19</v>
      </c>
      <c r="B24" s="20">
        <f t="shared" si="0"/>
        <v>0</v>
      </c>
      <c r="C24" s="20">
        <f t="shared" si="1"/>
        <v>0</v>
      </c>
      <c r="D24" s="33">
        <v>0</v>
      </c>
      <c r="E24" s="33">
        <v>0</v>
      </c>
      <c r="F24" s="33">
        <v>0</v>
      </c>
      <c r="G24" s="33">
        <v>0</v>
      </c>
      <c r="H24" s="34">
        <f t="shared" si="2"/>
        <v>0</v>
      </c>
      <c r="I24" s="23">
        <f t="shared" si="3"/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 ht="15" customHeight="1">
      <c r="A25" s="32" t="s">
        <v>20</v>
      </c>
      <c r="B25" s="20">
        <f t="shared" si="0"/>
        <v>11</v>
      </c>
      <c r="C25" s="20">
        <f t="shared" si="1"/>
        <v>630</v>
      </c>
      <c r="D25" s="33">
        <v>5</v>
      </c>
      <c r="E25" s="33">
        <v>285</v>
      </c>
      <c r="F25" s="33">
        <v>6</v>
      </c>
      <c r="G25" s="33">
        <v>345</v>
      </c>
      <c r="H25" s="34">
        <f t="shared" si="2"/>
        <v>62</v>
      </c>
      <c r="I25" s="23">
        <f t="shared" si="3"/>
        <v>1657</v>
      </c>
      <c r="J25" s="33">
        <v>24</v>
      </c>
      <c r="K25" s="33">
        <v>560</v>
      </c>
      <c r="L25" s="33">
        <v>38</v>
      </c>
      <c r="M25" s="33">
        <v>1097</v>
      </c>
    </row>
    <row r="26" spans="1:13" ht="15" customHeight="1">
      <c r="A26" s="32" t="s">
        <v>21</v>
      </c>
      <c r="B26" s="20">
        <f t="shared" si="0"/>
        <v>13</v>
      </c>
      <c r="C26" s="20">
        <f t="shared" si="1"/>
        <v>265</v>
      </c>
      <c r="D26" s="33">
        <v>5</v>
      </c>
      <c r="E26" s="33">
        <v>131</v>
      </c>
      <c r="F26" s="33">
        <v>8</v>
      </c>
      <c r="G26" s="33">
        <v>134</v>
      </c>
      <c r="H26" s="34">
        <f t="shared" si="2"/>
        <v>73</v>
      </c>
      <c r="I26" s="23">
        <f t="shared" si="3"/>
        <v>1350</v>
      </c>
      <c r="J26" s="33">
        <v>27</v>
      </c>
      <c r="K26" s="33">
        <v>473</v>
      </c>
      <c r="L26" s="33">
        <v>46</v>
      </c>
      <c r="M26" s="33">
        <v>877</v>
      </c>
    </row>
    <row r="27" spans="1:13" ht="15" customHeight="1">
      <c r="A27" s="32" t="s">
        <v>22</v>
      </c>
      <c r="B27" s="20">
        <f t="shared" si="0"/>
        <v>2</v>
      </c>
      <c r="C27" s="20">
        <f t="shared" si="1"/>
        <v>155</v>
      </c>
      <c r="D27" s="33">
        <v>2</v>
      </c>
      <c r="E27" s="33">
        <v>155</v>
      </c>
      <c r="F27" s="33">
        <v>0</v>
      </c>
      <c r="G27" s="33">
        <v>0</v>
      </c>
      <c r="H27" s="34">
        <f t="shared" si="2"/>
        <v>58</v>
      </c>
      <c r="I27" s="23">
        <f t="shared" si="3"/>
        <v>1946</v>
      </c>
      <c r="J27" s="33">
        <v>29</v>
      </c>
      <c r="K27" s="33">
        <v>1284</v>
      </c>
      <c r="L27" s="33">
        <v>29</v>
      </c>
      <c r="M27" s="33">
        <v>662</v>
      </c>
    </row>
    <row r="28" spans="1:13" ht="15" customHeight="1">
      <c r="A28" s="32" t="s">
        <v>23</v>
      </c>
      <c r="B28" s="20">
        <f t="shared" si="0"/>
        <v>3</v>
      </c>
      <c r="C28" s="20">
        <f t="shared" si="1"/>
        <v>120</v>
      </c>
      <c r="D28" s="33">
        <v>1</v>
      </c>
      <c r="E28" s="33">
        <v>20</v>
      </c>
      <c r="F28" s="33">
        <v>2</v>
      </c>
      <c r="G28" s="33">
        <v>100</v>
      </c>
      <c r="H28" s="34">
        <f t="shared" si="2"/>
        <v>20</v>
      </c>
      <c r="I28" s="23">
        <f t="shared" si="3"/>
        <v>941</v>
      </c>
      <c r="J28" s="33">
        <v>11</v>
      </c>
      <c r="K28" s="33">
        <v>739</v>
      </c>
      <c r="L28" s="33">
        <v>9</v>
      </c>
      <c r="M28" s="33">
        <v>202</v>
      </c>
    </row>
    <row r="29" spans="1:13" ht="15" customHeight="1">
      <c r="A29" s="32" t="s">
        <v>24</v>
      </c>
      <c r="B29" s="20">
        <f t="shared" si="0"/>
        <v>1</v>
      </c>
      <c r="C29" s="20">
        <f t="shared" si="1"/>
        <v>20</v>
      </c>
      <c r="D29" s="33">
        <v>0</v>
      </c>
      <c r="E29" s="33">
        <v>0</v>
      </c>
      <c r="F29" s="33">
        <v>1</v>
      </c>
      <c r="G29" s="33">
        <v>20</v>
      </c>
      <c r="H29" s="34">
        <f t="shared" si="2"/>
        <v>9</v>
      </c>
      <c r="I29" s="23">
        <f t="shared" si="3"/>
        <v>194</v>
      </c>
      <c r="J29" s="33">
        <v>7</v>
      </c>
      <c r="K29" s="33">
        <v>170</v>
      </c>
      <c r="L29" s="33">
        <v>2</v>
      </c>
      <c r="M29" s="33">
        <v>24</v>
      </c>
    </row>
    <row r="30" spans="1:13" ht="15" customHeight="1">
      <c r="A30" s="32" t="s">
        <v>25</v>
      </c>
      <c r="B30" s="20">
        <f t="shared" si="0"/>
        <v>0</v>
      </c>
      <c r="C30" s="20">
        <f t="shared" si="1"/>
        <v>0</v>
      </c>
      <c r="D30" s="33">
        <v>0</v>
      </c>
      <c r="E30" s="33">
        <v>0</v>
      </c>
      <c r="F30" s="33">
        <v>0</v>
      </c>
      <c r="G30" s="33">
        <v>0</v>
      </c>
      <c r="H30" s="34">
        <f t="shared" si="2"/>
        <v>0</v>
      </c>
      <c r="I30" s="23">
        <f t="shared" si="3"/>
        <v>0</v>
      </c>
      <c r="J30" s="33">
        <v>0</v>
      </c>
      <c r="K30" s="33">
        <v>0</v>
      </c>
      <c r="L30" s="33">
        <v>0</v>
      </c>
      <c r="M30" s="33">
        <v>0</v>
      </c>
    </row>
    <row r="31" spans="1:13" s="67" customFormat="1" ht="15" customHeight="1">
      <c r="A31" s="36" t="s">
        <v>26</v>
      </c>
      <c r="B31" s="20">
        <f t="shared" si="0"/>
        <v>0</v>
      </c>
      <c r="C31" s="20">
        <f t="shared" si="1"/>
        <v>0</v>
      </c>
      <c r="D31" s="33">
        <v>0</v>
      </c>
      <c r="E31" s="33">
        <v>0</v>
      </c>
      <c r="F31" s="33">
        <v>0</v>
      </c>
      <c r="G31" s="33">
        <v>0</v>
      </c>
      <c r="H31" s="34">
        <f t="shared" si="2"/>
        <v>26</v>
      </c>
      <c r="I31" s="23">
        <f t="shared" si="3"/>
        <v>521</v>
      </c>
      <c r="J31" s="33">
        <v>12</v>
      </c>
      <c r="K31" s="33">
        <v>387</v>
      </c>
      <c r="L31" s="33">
        <v>14</v>
      </c>
      <c r="M31" s="33">
        <v>134</v>
      </c>
    </row>
    <row r="32" spans="1:13" s="37" customFormat="1" ht="15" customHeight="1">
      <c r="A32" s="30" t="s">
        <v>27</v>
      </c>
      <c r="B32" s="28">
        <f t="shared" si="0"/>
        <v>0</v>
      </c>
      <c r="C32" s="28">
        <f t="shared" si="1"/>
        <v>0</v>
      </c>
      <c r="D32" s="33">
        <v>0</v>
      </c>
      <c r="E32" s="33">
        <v>0</v>
      </c>
      <c r="F32" s="33">
        <v>0</v>
      </c>
      <c r="G32" s="33">
        <v>0</v>
      </c>
      <c r="H32" s="38">
        <f t="shared" si="2"/>
        <v>1</v>
      </c>
      <c r="I32" s="26">
        <f t="shared" si="3"/>
        <v>9</v>
      </c>
      <c r="J32" s="39">
        <v>1</v>
      </c>
      <c r="K32" s="39">
        <v>9</v>
      </c>
      <c r="L32" s="33">
        <v>0</v>
      </c>
      <c r="M32" s="33">
        <v>0</v>
      </c>
    </row>
    <row r="33" spans="1:13" s="37" customFormat="1" ht="15" customHeight="1">
      <c r="A33" s="30" t="s">
        <v>28</v>
      </c>
      <c r="B33" s="28">
        <f t="shared" si="0"/>
        <v>0</v>
      </c>
      <c r="C33" s="28">
        <f t="shared" si="1"/>
        <v>0</v>
      </c>
      <c r="D33" s="33">
        <v>0</v>
      </c>
      <c r="E33" s="33">
        <v>0</v>
      </c>
      <c r="F33" s="33">
        <v>0</v>
      </c>
      <c r="G33" s="33">
        <v>0</v>
      </c>
      <c r="H33" s="38">
        <f t="shared" si="2"/>
        <v>0</v>
      </c>
      <c r="I33" s="26">
        <f t="shared" si="3"/>
        <v>0</v>
      </c>
      <c r="J33" s="33">
        <v>0</v>
      </c>
      <c r="K33" s="33">
        <v>0</v>
      </c>
      <c r="L33" s="33">
        <v>0</v>
      </c>
      <c r="M33" s="33">
        <v>0</v>
      </c>
    </row>
    <row r="34" spans="1:13" s="37" customFormat="1" ht="15" customHeight="1">
      <c r="A34" s="30" t="s">
        <v>29</v>
      </c>
      <c r="B34" s="28">
        <f t="shared" si="0"/>
        <v>0</v>
      </c>
      <c r="C34" s="28">
        <f t="shared" si="1"/>
        <v>0</v>
      </c>
      <c r="D34" s="33">
        <v>0</v>
      </c>
      <c r="E34" s="33">
        <v>0</v>
      </c>
      <c r="F34" s="33">
        <v>0</v>
      </c>
      <c r="G34" s="33">
        <v>0</v>
      </c>
      <c r="H34" s="38">
        <f t="shared" si="2"/>
        <v>0</v>
      </c>
      <c r="I34" s="26">
        <f t="shared" si="3"/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s="67" customFormat="1" ht="15" customHeight="1">
      <c r="A35" s="36" t="s">
        <v>30</v>
      </c>
      <c r="B35" s="20">
        <f t="shared" si="0"/>
        <v>0</v>
      </c>
      <c r="C35" s="20">
        <f t="shared" si="1"/>
        <v>0</v>
      </c>
      <c r="D35" s="33">
        <v>0</v>
      </c>
      <c r="E35" s="33">
        <v>0</v>
      </c>
      <c r="F35" s="33">
        <v>0</v>
      </c>
      <c r="G35" s="33">
        <v>0</v>
      </c>
      <c r="H35" s="34">
        <f t="shared" si="2"/>
        <v>0</v>
      </c>
      <c r="I35" s="23">
        <f t="shared" si="3"/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s="67" customFormat="1" ht="15" customHeight="1">
      <c r="A36" s="36" t="s">
        <v>31</v>
      </c>
      <c r="B36" s="20">
        <f t="shared" si="0"/>
        <v>0</v>
      </c>
      <c r="C36" s="20">
        <f t="shared" si="1"/>
        <v>0</v>
      </c>
      <c r="D36" s="33">
        <v>0</v>
      </c>
      <c r="E36" s="33">
        <v>0</v>
      </c>
      <c r="F36" s="33">
        <v>0</v>
      </c>
      <c r="G36" s="33">
        <v>0</v>
      </c>
      <c r="H36" s="34">
        <f t="shared" si="2"/>
        <v>0</v>
      </c>
      <c r="I36" s="23">
        <f t="shared" si="3"/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s="27" customFormat="1" ht="15" customHeight="1">
      <c r="A37" s="30" t="s">
        <v>32</v>
      </c>
      <c r="B37" s="28">
        <f t="shared" si="0"/>
        <v>3</v>
      </c>
      <c r="C37" s="28">
        <f t="shared" si="1"/>
        <v>180</v>
      </c>
      <c r="D37" s="28">
        <f>SUM(D38:D41)</f>
        <v>0</v>
      </c>
      <c r="E37" s="28">
        <f>SUM(E38:E41)</f>
        <v>0</v>
      </c>
      <c r="F37" s="28">
        <f>SUM(F38:F41)</f>
        <v>3</v>
      </c>
      <c r="G37" s="28">
        <f>SUM(G38:G41)</f>
        <v>180</v>
      </c>
      <c r="H37" s="38">
        <f t="shared" si="2"/>
        <v>17</v>
      </c>
      <c r="I37" s="26">
        <f t="shared" si="3"/>
        <v>642</v>
      </c>
      <c r="J37" s="28">
        <f>SUM(J38:J41)</f>
        <v>0</v>
      </c>
      <c r="K37" s="28">
        <f>SUM(K38:K41)</f>
        <v>0</v>
      </c>
      <c r="L37" s="28">
        <f>SUM(L38:L41)</f>
        <v>17</v>
      </c>
      <c r="M37" s="28">
        <f>SUM(M38:M41)</f>
        <v>642</v>
      </c>
    </row>
    <row r="38" spans="1:13" ht="15" customHeight="1">
      <c r="A38" s="32" t="s">
        <v>33</v>
      </c>
      <c r="B38" s="20">
        <f t="shared" si="0"/>
        <v>0</v>
      </c>
      <c r="C38" s="20">
        <f t="shared" si="1"/>
        <v>0</v>
      </c>
      <c r="D38" s="33">
        <v>0</v>
      </c>
      <c r="E38" s="33">
        <v>0</v>
      </c>
      <c r="F38" s="33">
        <v>0</v>
      </c>
      <c r="G38" s="33">
        <v>0</v>
      </c>
      <c r="H38" s="34">
        <f t="shared" si="2"/>
        <v>0</v>
      </c>
      <c r="I38" s="23">
        <f t="shared" si="3"/>
        <v>0</v>
      </c>
      <c r="J38" s="33">
        <v>0</v>
      </c>
      <c r="K38" s="33">
        <v>0</v>
      </c>
      <c r="L38" s="33">
        <v>0</v>
      </c>
      <c r="M38" s="33">
        <v>0</v>
      </c>
    </row>
    <row r="39" spans="1:13" ht="15" customHeight="1">
      <c r="A39" s="32" t="s">
        <v>34</v>
      </c>
      <c r="B39" s="20">
        <f t="shared" si="0"/>
        <v>0</v>
      </c>
      <c r="C39" s="20">
        <f t="shared" si="1"/>
        <v>0</v>
      </c>
      <c r="D39" s="33">
        <v>0</v>
      </c>
      <c r="E39" s="33">
        <v>0</v>
      </c>
      <c r="F39" s="33">
        <v>0</v>
      </c>
      <c r="G39" s="33">
        <v>0</v>
      </c>
      <c r="H39" s="34">
        <f t="shared" si="2"/>
        <v>0</v>
      </c>
      <c r="I39" s="23">
        <f t="shared" si="3"/>
        <v>0</v>
      </c>
      <c r="J39" s="33">
        <v>0</v>
      </c>
      <c r="K39" s="33">
        <v>0</v>
      </c>
      <c r="L39" s="33">
        <v>0</v>
      </c>
      <c r="M39" s="33">
        <v>0</v>
      </c>
    </row>
    <row r="40" spans="1:13" ht="15" customHeight="1">
      <c r="A40" s="32" t="s">
        <v>35</v>
      </c>
      <c r="B40" s="20">
        <f t="shared" si="0"/>
        <v>0</v>
      </c>
      <c r="C40" s="20">
        <f t="shared" si="1"/>
        <v>0</v>
      </c>
      <c r="D40" s="33">
        <v>0</v>
      </c>
      <c r="E40" s="33">
        <v>0</v>
      </c>
      <c r="F40" s="33">
        <v>0</v>
      </c>
      <c r="G40" s="33">
        <v>0</v>
      </c>
      <c r="H40" s="34">
        <f t="shared" si="2"/>
        <v>0</v>
      </c>
      <c r="I40" s="23">
        <f t="shared" si="3"/>
        <v>0</v>
      </c>
      <c r="J40" s="33">
        <v>0</v>
      </c>
      <c r="K40" s="33">
        <v>0</v>
      </c>
      <c r="L40" s="33">
        <v>0</v>
      </c>
      <c r="M40" s="33">
        <v>0</v>
      </c>
    </row>
    <row r="41" spans="1:13" ht="15" customHeight="1">
      <c r="A41" s="32" t="s">
        <v>36</v>
      </c>
      <c r="B41" s="20">
        <f t="shared" si="0"/>
        <v>3</v>
      </c>
      <c r="C41" s="20">
        <f t="shared" si="1"/>
        <v>180</v>
      </c>
      <c r="D41" s="33">
        <v>0</v>
      </c>
      <c r="E41" s="33">
        <v>0</v>
      </c>
      <c r="F41" s="33">
        <v>3</v>
      </c>
      <c r="G41" s="33">
        <v>180</v>
      </c>
      <c r="H41" s="34">
        <f t="shared" si="2"/>
        <v>17</v>
      </c>
      <c r="I41" s="23">
        <f t="shared" si="3"/>
        <v>642</v>
      </c>
      <c r="J41" s="33">
        <v>0</v>
      </c>
      <c r="K41" s="33">
        <v>0</v>
      </c>
      <c r="L41" s="33">
        <v>17</v>
      </c>
      <c r="M41" s="33">
        <v>642</v>
      </c>
    </row>
    <row r="42" spans="1:13" s="27" customFormat="1" ht="15" customHeight="1">
      <c r="A42" s="30" t="s">
        <v>37</v>
      </c>
      <c r="B42" s="28">
        <f t="shared" si="0"/>
        <v>9</v>
      </c>
      <c r="C42" s="28">
        <f t="shared" si="1"/>
        <v>415</v>
      </c>
      <c r="D42" s="39">
        <v>4</v>
      </c>
      <c r="E42" s="39">
        <v>220</v>
      </c>
      <c r="F42" s="40">
        <v>5</v>
      </c>
      <c r="G42" s="40">
        <v>195</v>
      </c>
      <c r="H42" s="38">
        <f t="shared" si="2"/>
        <v>156</v>
      </c>
      <c r="I42" s="26">
        <f t="shared" si="3"/>
        <v>3832</v>
      </c>
      <c r="J42" s="40">
        <v>40</v>
      </c>
      <c r="K42" s="40">
        <v>1185</v>
      </c>
      <c r="L42" s="40">
        <v>116</v>
      </c>
      <c r="M42" s="40">
        <v>2647</v>
      </c>
    </row>
    <row r="43" spans="1:13" ht="15" customHeight="1">
      <c r="A43" s="41" t="s">
        <v>38</v>
      </c>
      <c r="B43" s="28">
        <f t="shared" si="0"/>
        <v>0</v>
      </c>
      <c r="C43" s="28">
        <f t="shared" si="1"/>
        <v>0</v>
      </c>
      <c r="D43" s="33">
        <v>0</v>
      </c>
      <c r="E43" s="33">
        <v>0</v>
      </c>
      <c r="F43" s="33">
        <v>0</v>
      </c>
      <c r="G43" s="33">
        <v>0</v>
      </c>
      <c r="H43" s="38">
        <f t="shared" si="2"/>
        <v>0</v>
      </c>
      <c r="I43" s="26">
        <f t="shared" si="3"/>
        <v>0</v>
      </c>
      <c r="J43" s="33">
        <v>0</v>
      </c>
      <c r="K43" s="33">
        <v>0</v>
      </c>
      <c r="L43" s="33">
        <v>0</v>
      </c>
      <c r="M43" s="33">
        <v>0</v>
      </c>
    </row>
    <row r="44" spans="1:13" ht="15" customHeight="1">
      <c r="A44" s="32" t="s">
        <v>39</v>
      </c>
      <c r="B44" s="20">
        <f t="shared" si="0"/>
        <v>0</v>
      </c>
      <c r="C44" s="20">
        <f t="shared" si="1"/>
        <v>0</v>
      </c>
      <c r="D44" s="33">
        <v>0</v>
      </c>
      <c r="E44" s="33">
        <v>0</v>
      </c>
      <c r="F44" s="33">
        <v>0</v>
      </c>
      <c r="G44" s="33">
        <v>0</v>
      </c>
      <c r="H44" s="34">
        <f t="shared" si="2"/>
        <v>0</v>
      </c>
      <c r="I44" s="23">
        <f t="shared" si="3"/>
        <v>0</v>
      </c>
      <c r="J44" s="33">
        <v>0</v>
      </c>
      <c r="K44" s="33">
        <v>0</v>
      </c>
      <c r="L44" s="33">
        <v>0</v>
      </c>
      <c r="M44" s="33">
        <v>0</v>
      </c>
    </row>
    <row r="45" spans="1:13" ht="15" customHeight="1">
      <c r="A45" s="32" t="s">
        <v>40</v>
      </c>
      <c r="B45" s="20">
        <f t="shared" si="0"/>
        <v>0</v>
      </c>
      <c r="C45" s="20">
        <f t="shared" si="1"/>
        <v>0</v>
      </c>
      <c r="D45" s="33">
        <v>0</v>
      </c>
      <c r="E45" s="33">
        <v>0</v>
      </c>
      <c r="F45" s="33">
        <v>0</v>
      </c>
      <c r="G45" s="33">
        <v>0</v>
      </c>
      <c r="H45" s="34">
        <f t="shared" si="2"/>
        <v>0</v>
      </c>
      <c r="I45" s="23">
        <f t="shared" si="3"/>
        <v>0</v>
      </c>
      <c r="J45" s="33">
        <v>0</v>
      </c>
      <c r="K45" s="33">
        <v>0</v>
      </c>
      <c r="L45" s="33">
        <v>0</v>
      </c>
      <c r="M45" s="33">
        <v>0</v>
      </c>
    </row>
    <row r="46" spans="1:13" ht="15" customHeight="1">
      <c r="A46" s="32" t="s">
        <v>41</v>
      </c>
      <c r="B46" s="20">
        <f aca="true" t="shared" si="4" ref="B46:B77">D46+F46</f>
        <v>0</v>
      </c>
      <c r="C46" s="20">
        <f aca="true" t="shared" si="5" ref="C46:C77">E46+G46</f>
        <v>0</v>
      </c>
      <c r="D46" s="33">
        <v>0</v>
      </c>
      <c r="E46" s="33">
        <v>0</v>
      </c>
      <c r="F46" s="33">
        <v>0</v>
      </c>
      <c r="G46" s="33">
        <v>0</v>
      </c>
      <c r="H46" s="34">
        <f aca="true" t="shared" si="6" ref="H46:H77">J46+L46</f>
        <v>0</v>
      </c>
      <c r="I46" s="23">
        <f aca="true" t="shared" si="7" ref="I46:I77">K46+M46</f>
        <v>0</v>
      </c>
      <c r="J46" s="33">
        <v>0</v>
      </c>
      <c r="K46" s="33">
        <v>0</v>
      </c>
      <c r="L46" s="33">
        <v>0</v>
      </c>
      <c r="M46" s="33">
        <v>0</v>
      </c>
    </row>
    <row r="47" spans="1:13" ht="15" customHeight="1">
      <c r="A47" s="32" t="s">
        <v>42</v>
      </c>
      <c r="B47" s="20">
        <f t="shared" si="4"/>
        <v>0</v>
      </c>
      <c r="C47" s="20">
        <f t="shared" si="5"/>
        <v>0</v>
      </c>
      <c r="D47" s="33">
        <v>0</v>
      </c>
      <c r="E47" s="33">
        <v>0</v>
      </c>
      <c r="F47" s="33">
        <v>0</v>
      </c>
      <c r="G47" s="33">
        <v>0</v>
      </c>
      <c r="H47" s="34">
        <f t="shared" si="6"/>
        <v>0</v>
      </c>
      <c r="I47" s="23">
        <f t="shared" si="7"/>
        <v>0</v>
      </c>
      <c r="J47" s="33">
        <v>0</v>
      </c>
      <c r="K47" s="33">
        <v>0</v>
      </c>
      <c r="L47" s="33">
        <v>0</v>
      </c>
      <c r="M47" s="33">
        <v>0</v>
      </c>
    </row>
    <row r="48" spans="1:13" ht="15" customHeight="1">
      <c r="A48" s="42" t="s">
        <v>43</v>
      </c>
      <c r="B48" s="43">
        <f t="shared" si="4"/>
        <v>0</v>
      </c>
      <c r="C48" s="28">
        <f t="shared" si="5"/>
        <v>0</v>
      </c>
      <c r="D48" s="44">
        <f>D49+D51</f>
        <v>0</v>
      </c>
      <c r="E48" s="44">
        <f>E49+E51</f>
        <v>0</v>
      </c>
      <c r="F48" s="44">
        <f>F49+F51</f>
        <v>0</v>
      </c>
      <c r="G48" s="44">
        <f>G49+G51</f>
        <v>0</v>
      </c>
      <c r="H48" s="45">
        <f t="shared" si="6"/>
        <v>20</v>
      </c>
      <c r="I48" s="26">
        <f t="shared" si="7"/>
        <v>396</v>
      </c>
      <c r="J48" s="44">
        <f>J49+J51</f>
        <v>9</v>
      </c>
      <c r="K48" s="44">
        <f>K49+K51</f>
        <v>142</v>
      </c>
      <c r="L48" s="44">
        <f>L49+L51</f>
        <v>11</v>
      </c>
      <c r="M48" s="44">
        <f>M49+M51</f>
        <v>254</v>
      </c>
    </row>
    <row r="49" spans="1:13" ht="15" customHeight="1">
      <c r="A49" s="46" t="s">
        <v>44</v>
      </c>
      <c r="B49" s="47">
        <f t="shared" si="4"/>
        <v>0</v>
      </c>
      <c r="C49" s="20">
        <f t="shared" si="5"/>
        <v>0</v>
      </c>
      <c r="D49" s="33">
        <v>0</v>
      </c>
      <c r="E49" s="33">
        <v>0</v>
      </c>
      <c r="F49" s="33">
        <v>0</v>
      </c>
      <c r="G49" s="33">
        <v>0</v>
      </c>
      <c r="H49" s="34">
        <f t="shared" si="6"/>
        <v>8</v>
      </c>
      <c r="I49" s="23">
        <f t="shared" si="7"/>
        <v>162</v>
      </c>
      <c r="J49" s="33">
        <v>1</v>
      </c>
      <c r="K49" s="33">
        <v>5</v>
      </c>
      <c r="L49" s="33">
        <v>7</v>
      </c>
      <c r="M49" s="33">
        <v>157</v>
      </c>
    </row>
    <row r="50" spans="1:13" ht="12">
      <c r="A50" s="20" t="s">
        <v>45</v>
      </c>
      <c r="B50" s="47">
        <f t="shared" si="4"/>
        <v>0</v>
      </c>
      <c r="C50" s="20">
        <f t="shared" si="5"/>
        <v>0</v>
      </c>
      <c r="D50" s="33">
        <v>0</v>
      </c>
      <c r="E50" s="33">
        <v>0</v>
      </c>
      <c r="F50" s="33">
        <v>0</v>
      </c>
      <c r="G50" s="33">
        <v>0</v>
      </c>
      <c r="H50" s="34">
        <f t="shared" si="6"/>
        <v>0</v>
      </c>
      <c r="I50" s="23">
        <f t="shared" si="7"/>
        <v>0</v>
      </c>
      <c r="J50" s="33">
        <v>0</v>
      </c>
      <c r="K50" s="33">
        <v>0</v>
      </c>
      <c r="L50" s="33">
        <v>0</v>
      </c>
      <c r="M50" s="33">
        <v>0</v>
      </c>
    </row>
    <row r="51" spans="1:13" ht="12">
      <c r="A51" s="48" t="s">
        <v>46</v>
      </c>
      <c r="B51" s="47">
        <f t="shared" si="4"/>
        <v>0</v>
      </c>
      <c r="C51" s="20">
        <f t="shared" si="5"/>
        <v>0</v>
      </c>
      <c r="D51" s="33">
        <v>0</v>
      </c>
      <c r="E51" s="33">
        <v>0</v>
      </c>
      <c r="F51" s="33">
        <v>0</v>
      </c>
      <c r="G51" s="33">
        <v>0</v>
      </c>
      <c r="H51" s="34">
        <f t="shared" si="6"/>
        <v>12</v>
      </c>
      <c r="I51" s="23">
        <f t="shared" si="7"/>
        <v>234</v>
      </c>
      <c r="J51" s="33">
        <v>8</v>
      </c>
      <c r="K51" s="33">
        <v>137</v>
      </c>
      <c r="L51" s="33">
        <v>4</v>
      </c>
      <c r="M51" s="33">
        <v>97</v>
      </c>
    </row>
    <row r="52" spans="1:13" ht="12">
      <c r="A52" s="28" t="s">
        <v>47</v>
      </c>
      <c r="B52" s="43">
        <f t="shared" si="4"/>
        <v>24</v>
      </c>
      <c r="C52" s="28">
        <f t="shared" si="5"/>
        <v>1169</v>
      </c>
      <c r="D52" s="44">
        <f>SUM(D53:D58)</f>
        <v>9</v>
      </c>
      <c r="E52" s="44">
        <f>SUM(E53:E58)</f>
        <v>599</v>
      </c>
      <c r="F52" s="44">
        <f>SUM(F53:F58)</f>
        <v>15</v>
      </c>
      <c r="G52" s="44">
        <f>SUM(G53:G58)</f>
        <v>570</v>
      </c>
      <c r="H52" s="45">
        <f t="shared" si="6"/>
        <v>180</v>
      </c>
      <c r="I52" s="26">
        <f t="shared" si="7"/>
        <v>6766</v>
      </c>
      <c r="J52" s="44">
        <f>SUM(J53:J58)</f>
        <v>88</v>
      </c>
      <c r="K52" s="44">
        <f>SUM(K53:K58)</f>
        <v>4609</v>
      </c>
      <c r="L52" s="44">
        <f>SUM(L53:L58)</f>
        <v>92</v>
      </c>
      <c r="M52" s="44">
        <f>SUM(M53:M58)</f>
        <v>2157</v>
      </c>
    </row>
    <row r="53" spans="1:13" ht="12">
      <c r="A53" s="20" t="s">
        <v>48</v>
      </c>
      <c r="B53" s="47">
        <f t="shared" si="4"/>
        <v>0</v>
      </c>
      <c r="C53" s="20">
        <f t="shared" si="5"/>
        <v>0</v>
      </c>
      <c r="D53" s="33">
        <v>0</v>
      </c>
      <c r="E53" s="33">
        <v>0</v>
      </c>
      <c r="F53" s="33">
        <v>0</v>
      </c>
      <c r="G53" s="33">
        <v>0</v>
      </c>
      <c r="H53" s="34">
        <f t="shared" si="6"/>
        <v>0</v>
      </c>
      <c r="I53" s="23">
        <f t="shared" si="7"/>
        <v>0</v>
      </c>
      <c r="J53" s="33">
        <v>0</v>
      </c>
      <c r="K53" s="33">
        <v>0</v>
      </c>
      <c r="L53" s="33">
        <v>0</v>
      </c>
      <c r="M53" s="33">
        <v>0</v>
      </c>
    </row>
    <row r="54" spans="1:13" ht="12">
      <c r="A54" s="20" t="s">
        <v>49</v>
      </c>
      <c r="B54" s="47">
        <f t="shared" si="4"/>
        <v>17</v>
      </c>
      <c r="C54" s="20">
        <f t="shared" si="5"/>
        <v>639</v>
      </c>
      <c r="D54" s="33">
        <v>6</v>
      </c>
      <c r="E54" s="33">
        <v>299</v>
      </c>
      <c r="F54" s="33">
        <v>11</v>
      </c>
      <c r="G54" s="33">
        <v>340</v>
      </c>
      <c r="H54" s="34">
        <f t="shared" si="6"/>
        <v>106</v>
      </c>
      <c r="I54" s="23">
        <f t="shared" si="7"/>
        <v>2592</v>
      </c>
      <c r="J54" s="33">
        <v>40</v>
      </c>
      <c r="K54" s="33">
        <v>1086</v>
      </c>
      <c r="L54" s="33">
        <v>66</v>
      </c>
      <c r="M54" s="33">
        <v>1506</v>
      </c>
    </row>
    <row r="55" spans="1:13" ht="12">
      <c r="A55" s="20" t="s">
        <v>50</v>
      </c>
      <c r="B55" s="47">
        <f t="shared" si="4"/>
        <v>6</v>
      </c>
      <c r="C55" s="20">
        <f t="shared" si="5"/>
        <v>430</v>
      </c>
      <c r="D55" s="33">
        <v>3</v>
      </c>
      <c r="E55" s="33">
        <v>300</v>
      </c>
      <c r="F55" s="33">
        <v>3</v>
      </c>
      <c r="G55" s="33">
        <v>130</v>
      </c>
      <c r="H55" s="34">
        <f t="shared" si="6"/>
        <v>42</v>
      </c>
      <c r="I55" s="23">
        <f t="shared" si="7"/>
        <v>2805</v>
      </c>
      <c r="J55" s="33">
        <v>31</v>
      </c>
      <c r="K55" s="33">
        <v>2554</v>
      </c>
      <c r="L55" s="33">
        <v>11</v>
      </c>
      <c r="M55" s="33">
        <v>251</v>
      </c>
    </row>
    <row r="56" spans="1:13" ht="12">
      <c r="A56" s="49" t="s">
        <v>51</v>
      </c>
      <c r="B56" s="47">
        <f t="shared" si="4"/>
        <v>0</v>
      </c>
      <c r="C56" s="20">
        <f t="shared" si="5"/>
        <v>0</v>
      </c>
      <c r="D56" s="33">
        <v>0</v>
      </c>
      <c r="E56" s="33">
        <v>0</v>
      </c>
      <c r="F56" s="33">
        <v>0</v>
      </c>
      <c r="G56" s="33">
        <v>0</v>
      </c>
      <c r="H56" s="34">
        <f t="shared" si="6"/>
        <v>0</v>
      </c>
      <c r="I56" s="23">
        <f t="shared" si="7"/>
        <v>0</v>
      </c>
      <c r="J56" s="33">
        <v>0</v>
      </c>
      <c r="K56" s="33">
        <v>0</v>
      </c>
      <c r="L56" s="33">
        <v>0</v>
      </c>
      <c r="M56" s="33">
        <v>0</v>
      </c>
    </row>
    <row r="57" spans="1:13" ht="12">
      <c r="A57" s="20" t="s">
        <v>52</v>
      </c>
      <c r="B57" s="47">
        <f t="shared" si="4"/>
        <v>0</v>
      </c>
      <c r="C57" s="20">
        <f t="shared" si="5"/>
        <v>0</v>
      </c>
      <c r="D57" s="33">
        <v>0</v>
      </c>
      <c r="E57" s="33">
        <v>0</v>
      </c>
      <c r="F57" s="33">
        <v>0</v>
      </c>
      <c r="G57" s="33">
        <v>0</v>
      </c>
      <c r="H57" s="34">
        <f t="shared" si="6"/>
        <v>12</v>
      </c>
      <c r="I57" s="23">
        <f>K57+M57+1</f>
        <v>456</v>
      </c>
      <c r="J57" s="58">
        <v>4</v>
      </c>
      <c r="K57" s="58">
        <v>225</v>
      </c>
      <c r="L57" s="58">
        <v>8</v>
      </c>
      <c r="M57" s="58">
        <v>230</v>
      </c>
    </row>
    <row r="58" spans="1:13" ht="12">
      <c r="A58" s="20" t="s">
        <v>53</v>
      </c>
      <c r="B58" s="47">
        <f t="shared" si="4"/>
        <v>1</v>
      </c>
      <c r="C58" s="20">
        <f t="shared" si="5"/>
        <v>100</v>
      </c>
      <c r="D58" s="33">
        <v>0</v>
      </c>
      <c r="E58" s="33">
        <v>0</v>
      </c>
      <c r="F58" s="33">
        <v>1</v>
      </c>
      <c r="G58" s="33">
        <v>100</v>
      </c>
      <c r="H58" s="34">
        <f t="shared" si="6"/>
        <v>20</v>
      </c>
      <c r="I58" s="23">
        <f t="shared" si="7"/>
        <v>914</v>
      </c>
      <c r="J58" s="33">
        <v>13</v>
      </c>
      <c r="K58" s="33">
        <v>744</v>
      </c>
      <c r="L58" s="33">
        <v>7</v>
      </c>
      <c r="M58" s="33">
        <v>170</v>
      </c>
    </row>
    <row r="59" spans="1:13" s="27" customFormat="1" ht="12">
      <c r="A59" s="28" t="s">
        <v>54</v>
      </c>
      <c r="B59" s="43">
        <f t="shared" si="4"/>
        <v>26</v>
      </c>
      <c r="C59" s="28">
        <f t="shared" si="5"/>
        <v>841</v>
      </c>
      <c r="D59" s="39">
        <v>7</v>
      </c>
      <c r="E59" s="39">
        <v>391</v>
      </c>
      <c r="F59" s="39">
        <v>19</v>
      </c>
      <c r="G59" s="39">
        <v>450</v>
      </c>
      <c r="H59" s="38">
        <f t="shared" si="6"/>
        <v>213</v>
      </c>
      <c r="I59" s="26">
        <f t="shared" si="7"/>
        <v>6280</v>
      </c>
      <c r="J59" s="39">
        <v>61</v>
      </c>
      <c r="K59" s="39">
        <v>3005</v>
      </c>
      <c r="L59" s="39">
        <v>152</v>
      </c>
      <c r="M59" s="39">
        <v>3275</v>
      </c>
    </row>
    <row r="60" spans="1:13" s="27" customFormat="1" ht="12">
      <c r="A60" s="28" t="s">
        <v>55</v>
      </c>
      <c r="B60" s="43">
        <f t="shared" si="4"/>
        <v>22</v>
      </c>
      <c r="C60" s="28">
        <f t="shared" si="5"/>
        <v>618</v>
      </c>
      <c r="D60" s="39">
        <v>6</v>
      </c>
      <c r="E60" s="39">
        <v>152</v>
      </c>
      <c r="F60" s="39">
        <v>16</v>
      </c>
      <c r="G60" s="39">
        <v>466</v>
      </c>
      <c r="H60" s="38">
        <f t="shared" si="6"/>
        <v>244</v>
      </c>
      <c r="I60" s="26">
        <f>K60+M60+1</f>
        <v>6390</v>
      </c>
      <c r="J60" s="39">
        <v>121</v>
      </c>
      <c r="K60" s="39">
        <v>3825</v>
      </c>
      <c r="L60" s="39">
        <v>123</v>
      </c>
      <c r="M60" s="39">
        <v>2564</v>
      </c>
    </row>
    <row r="61" spans="1:13" s="27" customFormat="1" ht="12">
      <c r="A61" s="28" t="s">
        <v>56</v>
      </c>
      <c r="B61" s="43">
        <f t="shared" si="4"/>
        <v>0</v>
      </c>
      <c r="C61" s="28">
        <f t="shared" si="5"/>
        <v>0</v>
      </c>
      <c r="D61" s="39">
        <v>0</v>
      </c>
      <c r="E61" s="39">
        <v>0</v>
      </c>
      <c r="F61" s="39">
        <v>0</v>
      </c>
      <c r="G61" s="39">
        <v>0</v>
      </c>
      <c r="H61" s="38">
        <f t="shared" si="6"/>
        <v>0</v>
      </c>
      <c r="I61" s="26">
        <f t="shared" si="7"/>
        <v>0</v>
      </c>
      <c r="J61" s="39">
        <v>0</v>
      </c>
      <c r="K61" s="39">
        <v>0</v>
      </c>
      <c r="L61" s="39">
        <v>0</v>
      </c>
      <c r="M61" s="39">
        <v>0</v>
      </c>
    </row>
    <row r="62" spans="1:13" ht="12">
      <c r="A62" s="20" t="s">
        <v>57</v>
      </c>
      <c r="B62" s="47">
        <f t="shared" si="4"/>
        <v>0</v>
      </c>
      <c r="C62" s="20">
        <f t="shared" si="5"/>
        <v>0</v>
      </c>
      <c r="D62" s="33">
        <v>0</v>
      </c>
      <c r="E62" s="33">
        <v>0</v>
      </c>
      <c r="F62" s="33">
        <v>0</v>
      </c>
      <c r="G62" s="33">
        <v>0</v>
      </c>
      <c r="H62" s="34">
        <f t="shared" si="6"/>
        <v>0</v>
      </c>
      <c r="I62" s="23">
        <f t="shared" si="7"/>
        <v>0</v>
      </c>
      <c r="J62" s="33">
        <v>0</v>
      </c>
      <c r="K62" s="33">
        <v>0</v>
      </c>
      <c r="L62" s="33">
        <v>0</v>
      </c>
      <c r="M62" s="33">
        <v>0</v>
      </c>
    </row>
    <row r="63" spans="1:13" s="27" customFormat="1" ht="12">
      <c r="A63" s="28" t="s">
        <v>58</v>
      </c>
      <c r="B63" s="43">
        <f t="shared" si="4"/>
        <v>5</v>
      </c>
      <c r="C63" s="28">
        <f t="shared" si="5"/>
        <v>260</v>
      </c>
      <c r="D63" s="28">
        <f>SUM(D64:D69)</f>
        <v>3</v>
      </c>
      <c r="E63" s="28">
        <f>SUM(E64:E69)</f>
        <v>150</v>
      </c>
      <c r="F63" s="28">
        <f>SUM(F64:F69)</f>
        <v>2</v>
      </c>
      <c r="G63" s="28">
        <f>SUM(G64:G69)</f>
        <v>110</v>
      </c>
      <c r="H63" s="38">
        <f t="shared" si="6"/>
        <v>79</v>
      </c>
      <c r="I63" s="26">
        <f t="shared" si="7"/>
        <v>1999</v>
      </c>
      <c r="J63" s="28">
        <f>SUM(J64:J69)</f>
        <v>65</v>
      </c>
      <c r="K63" s="28">
        <f>SUM(K64:K69)</f>
        <v>1569</v>
      </c>
      <c r="L63" s="28">
        <f>SUM(L64:L69)</f>
        <v>14</v>
      </c>
      <c r="M63" s="28">
        <f>SUM(M64:M69)</f>
        <v>430</v>
      </c>
    </row>
    <row r="64" spans="1:13" ht="12">
      <c r="A64" s="20" t="s">
        <v>59</v>
      </c>
      <c r="B64" s="47">
        <f t="shared" si="4"/>
        <v>0</v>
      </c>
      <c r="C64" s="20">
        <f t="shared" si="5"/>
        <v>0</v>
      </c>
      <c r="D64" s="33">
        <v>0</v>
      </c>
      <c r="E64" s="33">
        <v>0</v>
      </c>
      <c r="F64" s="33">
        <v>0</v>
      </c>
      <c r="G64" s="33">
        <v>0</v>
      </c>
      <c r="H64" s="34">
        <f t="shared" si="6"/>
        <v>2</v>
      </c>
      <c r="I64" s="23">
        <f t="shared" si="7"/>
        <v>13</v>
      </c>
      <c r="J64" s="33">
        <v>2</v>
      </c>
      <c r="K64" s="33">
        <v>13</v>
      </c>
      <c r="L64" s="33">
        <v>0</v>
      </c>
      <c r="M64" s="33">
        <v>0</v>
      </c>
    </row>
    <row r="65" spans="1:13" ht="12">
      <c r="A65" s="20" t="s">
        <v>60</v>
      </c>
      <c r="B65" s="47">
        <f t="shared" si="4"/>
        <v>0</v>
      </c>
      <c r="C65" s="20">
        <f t="shared" si="5"/>
        <v>0</v>
      </c>
      <c r="D65" s="33">
        <v>0</v>
      </c>
      <c r="E65" s="33">
        <v>0</v>
      </c>
      <c r="F65" s="33">
        <v>0</v>
      </c>
      <c r="G65" s="33">
        <v>0</v>
      </c>
      <c r="H65" s="34">
        <f t="shared" si="6"/>
        <v>1</v>
      </c>
      <c r="I65" s="23">
        <f t="shared" si="7"/>
        <v>149</v>
      </c>
      <c r="J65" s="33">
        <v>1</v>
      </c>
      <c r="K65" s="33">
        <v>149</v>
      </c>
      <c r="L65" s="33">
        <v>0</v>
      </c>
      <c r="M65" s="33">
        <v>0</v>
      </c>
    </row>
    <row r="66" spans="1:13" ht="12">
      <c r="A66" s="20" t="s">
        <v>61</v>
      </c>
      <c r="B66" s="47">
        <f t="shared" si="4"/>
        <v>5</v>
      </c>
      <c r="C66" s="20">
        <f t="shared" si="5"/>
        <v>260</v>
      </c>
      <c r="D66" s="33">
        <v>3</v>
      </c>
      <c r="E66" s="33">
        <v>150</v>
      </c>
      <c r="F66" s="33">
        <v>2</v>
      </c>
      <c r="G66" s="33">
        <v>110</v>
      </c>
      <c r="H66" s="34">
        <f t="shared" si="6"/>
        <v>72</v>
      </c>
      <c r="I66" s="23">
        <f t="shared" si="7"/>
        <v>1633</v>
      </c>
      <c r="J66" s="33">
        <v>58</v>
      </c>
      <c r="K66" s="33">
        <v>1203</v>
      </c>
      <c r="L66" s="33">
        <v>14</v>
      </c>
      <c r="M66" s="33">
        <v>430</v>
      </c>
    </row>
    <row r="67" spans="1:13" ht="12">
      <c r="A67" s="20" t="s">
        <v>62</v>
      </c>
      <c r="B67" s="47">
        <f t="shared" si="4"/>
        <v>0</v>
      </c>
      <c r="C67" s="20">
        <f t="shared" si="5"/>
        <v>0</v>
      </c>
      <c r="D67" s="33">
        <v>0</v>
      </c>
      <c r="E67" s="33">
        <v>0</v>
      </c>
      <c r="F67" s="33">
        <v>0</v>
      </c>
      <c r="G67" s="33">
        <v>0</v>
      </c>
      <c r="H67" s="34">
        <f t="shared" si="6"/>
        <v>0</v>
      </c>
      <c r="I67" s="23">
        <f t="shared" si="7"/>
        <v>0</v>
      </c>
      <c r="J67" s="33">
        <v>0</v>
      </c>
      <c r="K67" s="33">
        <v>0</v>
      </c>
      <c r="L67" s="33">
        <v>0</v>
      </c>
      <c r="M67" s="33">
        <v>0</v>
      </c>
    </row>
    <row r="68" spans="1:13" ht="12">
      <c r="A68" s="21" t="s">
        <v>63</v>
      </c>
      <c r="B68" s="47">
        <f t="shared" si="4"/>
        <v>0</v>
      </c>
      <c r="C68" s="20">
        <f t="shared" si="5"/>
        <v>0</v>
      </c>
      <c r="D68" s="33">
        <v>0</v>
      </c>
      <c r="E68" s="33">
        <v>0</v>
      </c>
      <c r="F68" s="33">
        <v>0</v>
      </c>
      <c r="G68" s="33">
        <v>0</v>
      </c>
      <c r="H68" s="34">
        <f t="shared" si="6"/>
        <v>4</v>
      </c>
      <c r="I68" s="23">
        <f t="shared" si="7"/>
        <v>204</v>
      </c>
      <c r="J68" s="33">
        <v>4</v>
      </c>
      <c r="K68" s="33">
        <v>204</v>
      </c>
      <c r="L68" s="33">
        <v>0</v>
      </c>
      <c r="M68" s="33">
        <v>0</v>
      </c>
    </row>
    <row r="69" spans="1:13" ht="12">
      <c r="A69" s="21" t="s">
        <v>64</v>
      </c>
      <c r="B69" s="47">
        <f t="shared" si="4"/>
        <v>0</v>
      </c>
      <c r="C69" s="20">
        <f t="shared" si="5"/>
        <v>0</v>
      </c>
      <c r="D69" s="33">
        <v>0</v>
      </c>
      <c r="E69" s="33">
        <v>0</v>
      </c>
      <c r="F69" s="33">
        <v>0</v>
      </c>
      <c r="G69" s="33">
        <v>0</v>
      </c>
      <c r="H69" s="34">
        <f t="shared" si="6"/>
        <v>0</v>
      </c>
      <c r="I69" s="23">
        <f t="shared" si="7"/>
        <v>0</v>
      </c>
      <c r="J69" s="33">
        <v>0</v>
      </c>
      <c r="K69" s="33">
        <v>0</v>
      </c>
      <c r="L69" s="33">
        <v>0</v>
      </c>
      <c r="M69" s="33">
        <v>0</v>
      </c>
    </row>
    <row r="70" spans="1:13" s="27" customFormat="1" ht="12">
      <c r="A70" s="24" t="s">
        <v>65</v>
      </c>
      <c r="B70" s="43">
        <f t="shared" si="4"/>
        <v>25</v>
      </c>
      <c r="C70" s="28">
        <f t="shared" si="5"/>
        <v>1467</v>
      </c>
      <c r="D70" s="28">
        <f>SUM(D71+D72+D73+D76+D77)</f>
        <v>17</v>
      </c>
      <c r="E70" s="28">
        <f>SUM(E71+E72+E73+E76+E77)</f>
        <v>1182</v>
      </c>
      <c r="F70" s="28">
        <f>SUM(F71+F72+F73+F76+F77)</f>
        <v>8</v>
      </c>
      <c r="G70" s="28">
        <f>SUM(G71+G72+G73+G76+G77)</f>
        <v>285</v>
      </c>
      <c r="H70" s="38">
        <f t="shared" si="6"/>
        <v>246</v>
      </c>
      <c r="I70" s="26">
        <f t="shared" si="7"/>
        <v>10086</v>
      </c>
      <c r="J70" s="28">
        <f>SUM(J71+J72+J73+J76+J77)</f>
        <v>151</v>
      </c>
      <c r="K70" s="28">
        <f>SUM(K71+K72+K73+K76+K77)</f>
        <v>8141</v>
      </c>
      <c r="L70" s="28">
        <f>SUM(L71+L72+L73+L76+L77)</f>
        <v>95</v>
      </c>
      <c r="M70" s="28">
        <f>SUM(M71+M72+M73+M76+M77)</f>
        <v>1945</v>
      </c>
    </row>
    <row r="71" spans="1:13" ht="12">
      <c r="A71" s="50" t="s">
        <v>66</v>
      </c>
      <c r="B71" s="47">
        <f t="shared" si="4"/>
        <v>0</v>
      </c>
      <c r="C71" s="20">
        <f t="shared" si="5"/>
        <v>0</v>
      </c>
      <c r="D71" s="33">
        <v>0</v>
      </c>
      <c r="E71" s="33">
        <v>0</v>
      </c>
      <c r="F71" s="33">
        <v>0</v>
      </c>
      <c r="G71" s="33">
        <v>0</v>
      </c>
      <c r="H71" s="34">
        <f t="shared" si="6"/>
        <v>13</v>
      </c>
      <c r="I71" s="23">
        <f t="shared" si="7"/>
        <v>817</v>
      </c>
      <c r="J71" s="33">
        <v>8</v>
      </c>
      <c r="K71" s="33">
        <v>700</v>
      </c>
      <c r="L71" s="33">
        <v>5</v>
      </c>
      <c r="M71" s="33">
        <v>117</v>
      </c>
    </row>
    <row r="72" spans="1:13" ht="12">
      <c r="A72" s="21" t="s">
        <v>67</v>
      </c>
      <c r="B72" s="47">
        <f t="shared" si="4"/>
        <v>11</v>
      </c>
      <c r="C72" s="20">
        <f t="shared" si="5"/>
        <v>652</v>
      </c>
      <c r="D72" s="33">
        <v>6</v>
      </c>
      <c r="E72" s="33">
        <v>457</v>
      </c>
      <c r="F72" s="33">
        <v>5</v>
      </c>
      <c r="G72" s="33">
        <v>195</v>
      </c>
      <c r="H72" s="34">
        <f t="shared" si="6"/>
        <v>95</v>
      </c>
      <c r="I72" s="23">
        <f t="shared" si="7"/>
        <v>3795</v>
      </c>
      <c r="J72" s="33">
        <v>54</v>
      </c>
      <c r="K72" s="33">
        <v>2996</v>
      </c>
      <c r="L72" s="33">
        <v>41</v>
      </c>
      <c r="M72" s="33">
        <v>799</v>
      </c>
    </row>
    <row r="73" spans="1:13" ht="12">
      <c r="A73" s="21" t="s">
        <v>68</v>
      </c>
      <c r="B73" s="47">
        <f t="shared" si="4"/>
        <v>0</v>
      </c>
      <c r="C73" s="20">
        <f t="shared" si="5"/>
        <v>0</v>
      </c>
      <c r="D73" s="33">
        <v>0</v>
      </c>
      <c r="E73" s="33">
        <v>0</v>
      </c>
      <c r="F73" s="33">
        <v>0</v>
      </c>
      <c r="G73" s="33">
        <v>0</v>
      </c>
      <c r="H73" s="34">
        <f t="shared" si="6"/>
        <v>0</v>
      </c>
      <c r="I73" s="23">
        <f t="shared" si="7"/>
        <v>0</v>
      </c>
      <c r="J73" s="33">
        <v>0</v>
      </c>
      <c r="K73" s="33">
        <v>0</v>
      </c>
      <c r="L73" s="33">
        <v>0</v>
      </c>
      <c r="M73" s="33">
        <v>0</v>
      </c>
    </row>
    <row r="74" spans="1:13" ht="12">
      <c r="A74" s="50" t="s">
        <v>69</v>
      </c>
      <c r="B74" s="47">
        <f t="shared" si="4"/>
        <v>0</v>
      </c>
      <c r="C74" s="20">
        <f t="shared" si="5"/>
        <v>0</v>
      </c>
      <c r="D74" s="33">
        <v>0</v>
      </c>
      <c r="E74" s="33">
        <v>0</v>
      </c>
      <c r="F74" s="33">
        <v>0</v>
      </c>
      <c r="G74" s="33">
        <v>0</v>
      </c>
      <c r="H74" s="34">
        <f t="shared" si="6"/>
        <v>0</v>
      </c>
      <c r="I74" s="23">
        <f t="shared" si="7"/>
        <v>0</v>
      </c>
      <c r="J74" s="33">
        <v>0</v>
      </c>
      <c r="K74" s="33">
        <v>0</v>
      </c>
      <c r="L74" s="33">
        <v>0</v>
      </c>
      <c r="M74" s="33">
        <v>0</v>
      </c>
    </row>
    <row r="75" spans="1:13" ht="12">
      <c r="A75" s="50" t="s">
        <v>70</v>
      </c>
      <c r="B75" s="47">
        <f t="shared" si="4"/>
        <v>0</v>
      </c>
      <c r="C75" s="20">
        <f t="shared" si="5"/>
        <v>0</v>
      </c>
      <c r="D75" s="33">
        <v>0</v>
      </c>
      <c r="E75" s="33">
        <v>0</v>
      </c>
      <c r="F75" s="33">
        <v>0</v>
      </c>
      <c r="G75" s="33">
        <v>0</v>
      </c>
      <c r="H75" s="34">
        <f t="shared" si="6"/>
        <v>0</v>
      </c>
      <c r="I75" s="23">
        <f t="shared" si="7"/>
        <v>0</v>
      </c>
      <c r="J75" s="33">
        <v>0</v>
      </c>
      <c r="K75" s="33">
        <v>0</v>
      </c>
      <c r="L75" s="33">
        <v>0</v>
      </c>
      <c r="M75" s="33">
        <v>0</v>
      </c>
    </row>
    <row r="76" spans="1:13" ht="12">
      <c r="A76" s="50" t="s">
        <v>71</v>
      </c>
      <c r="B76" s="47">
        <f t="shared" si="4"/>
        <v>2</v>
      </c>
      <c r="C76" s="20">
        <f t="shared" si="5"/>
        <v>100</v>
      </c>
      <c r="D76" s="33">
        <v>1</v>
      </c>
      <c r="E76" s="33">
        <v>50</v>
      </c>
      <c r="F76" s="33">
        <v>1</v>
      </c>
      <c r="G76" s="33">
        <v>50</v>
      </c>
      <c r="H76" s="34">
        <f t="shared" si="6"/>
        <v>16</v>
      </c>
      <c r="I76" s="23">
        <f t="shared" si="7"/>
        <v>1285</v>
      </c>
      <c r="J76" s="33">
        <v>11</v>
      </c>
      <c r="K76" s="33">
        <v>1128</v>
      </c>
      <c r="L76" s="33">
        <v>5</v>
      </c>
      <c r="M76" s="33">
        <v>157</v>
      </c>
    </row>
    <row r="77" spans="1:13" ht="12">
      <c r="A77" s="50" t="s">
        <v>72</v>
      </c>
      <c r="B77" s="47">
        <f t="shared" si="4"/>
        <v>12</v>
      </c>
      <c r="C77" s="20">
        <f t="shared" si="5"/>
        <v>715</v>
      </c>
      <c r="D77" s="51">
        <f>SUM(D78:D87)</f>
        <v>10</v>
      </c>
      <c r="E77" s="51">
        <f>SUM(E78:E87)</f>
        <v>675</v>
      </c>
      <c r="F77" s="51">
        <f>SUM(F78:F87)</f>
        <v>2</v>
      </c>
      <c r="G77" s="51">
        <f>SUM(G78:G87)</f>
        <v>40</v>
      </c>
      <c r="H77" s="34">
        <f t="shared" si="6"/>
        <v>122</v>
      </c>
      <c r="I77" s="23">
        <f t="shared" si="7"/>
        <v>4189</v>
      </c>
      <c r="J77" s="51">
        <f>SUM(J78:J87)</f>
        <v>78</v>
      </c>
      <c r="K77" s="51">
        <f>SUM(K78:K87)</f>
        <v>3317</v>
      </c>
      <c r="L77" s="51">
        <f>SUM(L78:L87)</f>
        <v>44</v>
      </c>
      <c r="M77" s="51">
        <f>SUM(M78:M87)</f>
        <v>872</v>
      </c>
    </row>
    <row r="78" spans="1:13" ht="12.75" customHeight="1">
      <c r="A78" s="21" t="s">
        <v>73</v>
      </c>
      <c r="B78" s="47">
        <f aca="true" t="shared" si="8" ref="B78:B88">D78+F78</f>
        <v>2</v>
      </c>
      <c r="C78" s="20">
        <f aca="true" t="shared" si="9" ref="C78:C88">E78+G78</f>
        <v>75</v>
      </c>
      <c r="D78" s="33">
        <v>2</v>
      </c>
      <c r="E78" s="33">
        <v>75</v>
      </c>
      <c r="F78" s="33">
        <v>0</v>
      </c>
      <c r="G78" s="33">
        <v>0</v>
      </c>
      <c r="H78" s="34">
        <f aca="true" t="shared" si="10" ref="H78:H88">J78+L78</f>
        <v>16</v>
      </c>
      <c r="I78" s="23">
        <f aca="true" t="shared" si="11" ref="I78:I88">K78+M78</f>
        <v>287</v>
      </c>
      <c r="J78" s="33">
        <v>5</v>
      </c>
      <c r="K78" s="33">
        <v>116</v>
      </c>
      <c r="L78" s="33">
        <v>11</v>
      </c>
      <c r="M78" s="33">
        <v>171</v>
      </c>
    </row>
    <row r="79" spans="1:13" ht="12">
      <c r="A79" s="21" t="s">
        <v>74</v>
      </c>
      <c r="B79" s="47">
        <f t="shared" si="8"/>
        <v>1</v>
      </c>
      <c r="C79" s="20">
        <f t="shared" si="9"/>
        <v>85</v>
      </c>
      <c r="D79" s="33">
        <v>1</v>
      </c>
      <c r="E79" s="33">
        <v>85</v>
      </c>
      <c r="F79" s="33">
        <v>0</v>
      </c>
      <c r="G79" s="33">
        <v>0</v>
      </c>
      <c r="H79" s="34">
        <f t="shared" si="10"/>
        <v>30</v>
      </c>
      <c r="I79" s="23">
        <f>K79+M79+1</f>
        <v>1117</v>
      </c>
      <c r="J79" s="33">
        <v>17</v>
      </c>
      <c r="K79" s="33">
        <v>810</v>
      </c>
      <c r="L79" s="33">
        <v>13</v>
      </c>
      <c r="M79" s="33">
        <v>306</v>
      </c>
    </row>
    <row r="80" spans="1:13" ht="12">
      <c r="A80" s="50" t="s">
        <v>75</v>
      </c>
      <c r="B80" s="47">
        <f t="shared" si="8"/>
        <v>4</v>
      </c>
      <c r="C80" s="20">
        <f t="shared" si="9"/>
        <v>90</v>
      </c>
      <c r="D80" s="33">
        <v>2</v>
      </c>
      <c r="E80" s="33">
        <v>50</v>
      </c>
      <c r="F80" s="33">
        <v>2</v>
      </c>
      <c r="G80" s="33">
        <v>40</v>
      </c>
      <c r="H80" s="34">
        <f t="shared" si="10"/>
        <v>18</v>
      </c>
      <c r="I80" s="23">
        <f t="shared" si="11"/>
        <v>468</v>
      </c>
      <c r="J80" s="33">
        <v>10</v>
      </c>
      <c r="K80" s="33">
        <v>301</v>
      </c>
      <c r="L80" s="33">
        <v>8</v>
      </c>
      <c r="M80" s="33">
        <v>167</v>
      </c>
    </row>
    <row r="81" spans="1:13" ht="12">
      <c r="A81" s="21" t="s">
        <v>76</v>
      </c>
      <c r="B81" s="47">
        <f t="shared" si="8"/>
        <v>0</v>
      </c>
      <c r="C81" s="20">
        <f t="shared" si="9"/>
        <v>0</v>
      </c>
      <c r="D81" s="33">
        <v>0</v>
      </c>
      <c r="E81" s="33">
        <v>0</v>
      </c>
      <c r="F81" s="33">
        <v>0</v>
      </c>
      <c r="G81" s="33">
        <v>0</v>
      </c>
      <c r="H81" s="34">
        <f t="shared" si="10"/>
        <v>2</v>
      </c>
      <c r="I81" s="23">
        <f t="shared" si="11"/>
        <v>72</v>
      </c>
      <c r="J81" s="33">
        <v>2</v>
      </c>
      <c r="K81" s="33">
        <v>72</v>
      </c>
      <c r="L81" s="33">
        <v>0</v>
      </c>
      <c r="M81" s="33">
        <v>0</v>
      </c>
    </row>
    <row r="82" spans="1:13" ht="12">
      <c r="A82" s="21" t="s">
        <v>77</v>
      </c>
      <c r="B82" s="47">
        <f t="shared" si="8"/>
        <v>1</v>
      </c>
      <c r="C82" s="20">
        <f t="shared" si="9"/>
        <v>40</v>
      </c>
      <c r="D82" s="33">
        <v>1</v>
      </c>
      <c r="E82" s="33">
        <v>40</v>
      </c>
      <c r="F82" s="33">
        <v>0</v>
      </c>
      <c r="G82" s="33">
        <v>0</v>
      </c>
      <c r="H82" s="34">
        <f t="shared" si="10"/>
        <v>17</v>
      </c>
      <c r="I82" s="23">
        <f t="shared" si="11"/>
        <v>418</v>
      </c>
      <c r="J82" s="33">
        <v>16</v>
      </c>
      <c r="K82" s="33">
        <v>403</v>
      </c>
      <c r="L82" s="33">
        <v>1</v>
      </c>
      <c r="M82" s="33">
        <v>15</v>
      </c>
    </row>
    <row r="83" spans="1:13" ht="12">
      <c r="A83" s="21" t="s">
        <v>78</v>
      </c>
      <c r="B83" s="47">
        <f t="shared" si="8"/>
        <v>0</v>
      </c>
      <c r="C83" s="20">
        <f t="shared" si="9"/>
        <v>0</v>
      </c>
      <c r="D83" s="33">
        <v>0</v>
      </c>
      <c r="E83" s="33">
        <v>0</v>
      </c>
      <c r="F83" s="33">
        <v>0</v>
      </c>
      <c r="G83" s="33">
        <v>0</v>
      </c>
      <c r="H83" s="34">
        <f t="shared" si="10"/>
        <v>7</v>
      </c>
      <c r="I83" s="23">
        <f>K83+M83+1</f>
        <v>216</v>
      </c>
      <c r="J83" s="33">
        <v>4</v>
      </c>
      <c r="K83" s="33">
        <v>96</v>
      </c>
      <c r="L83" s="33">
        <v>3</v>
      </c>
      <c r="M83" s="33">
        <v>119</v>
      </c>
    </row>
    <row r="84" spans="1:13" ht="12">
      <c r="A84" s="21" t="s">
        <v>79</v>
      </c>
      <c r="B84" s="47">
        <f t="shared" si="8"/>
        <v>0</v>
      </c>
      <c r="C84" s="20">
        <f t="shared" si="9"/>
        <v>0</v>
      </c>
      <c r="D84" s="33">
        <v>0</v>
      </c>
      <c r="E84" s="33">
        <v>0</v>
      </c>
      <c r="F84" s="33">
        <v>0</v>
      </c>
      <c r="G84" s="33">
        <v>0</v>
      </c>
      <c r="H84" s="34">
        <f t="shared" si="10"/>
        <v>19</v>
      </c>
      <c r="I84" s="23">
        <f>K84+M84+1</f>
        <v>441</v>
      </c>
      <c r="J84" s="33">
        <v>12</v>
      </c>
      <c r="K84" s="33">
        <v>354</v>
      </c>
      <c r="L84" s="33">
        <v>7</v>
      </c>
      <c r="M84" s="33">
        <v>86</v>
      </c>
    </row>
    <row r="85" spans="1:13" ht="12">
      <c r="A85" s="21" t="s">
        <v>80</v>
      </c>
      <c r="B85" s="47">
        <f t="shared" si="8"/>
        <v>4</v>
      </c>
      <c r="C85" s="20">
        <f t="shared" si="9"/>
        <v>425</v>
      </c>
      <c r="D85" s="33">
        <v>4</v>
      </c>
      <c r="E85" s="33">
        <v>425</v>
      </c>
      <c r="F85" s="33">
        <v>0</v>
      </c>
      <c r="G85" s="33">
        <v>0</v>
      </c>
      <c r="H85" s="34">
        <f t="shared" si="10"/>
        <v>12</v>
      </c>
      <c r="I85" s="23">
        <f t="shared" si="11"/>
        <v>1165</v>
      </c>
      <c r="J85" s="33">
        <v>12</v>
      </c>
      <c r="K85" s="33">
        <v>1165</v>
      </c>
      <c r="L85" s="33">
        <v>0</v>
      </c>
      <c r="M85" s="33">
        <v>0</v>
      </c>
    </row>
    <row r="86" spans="1:13" ht="12">
      <c r="A86" s="21" t="s">
        <v>81</v>
      </c>
      <c r="B86" s="47">
        <f t="shared" si="8"/>
        <v>0</v>
      </c>
      <c r="C86" s="20">
        <f t="shared" si="9"/>
        <v>0</v>
      </c>
      <c r="D86" s="33">
        <v>0</v>
      </c>
      <c r="E86" s="33">
        <v>0</v>
      </c>
      <c r="F86" s="33">
        <v>0</v>
      </c>
      <c r="G86" s="33">
        <v>0</v>
      </c>
      <c r="H86" s="34">
        <f t="shared" si="10"/>
        <v>1</v>
      </c>
      <c r="I86" s="23">
        <f t="shared" si="11"/>
        <v>8</v>
      </c>
      <c r="J86" s="33">
        <v>0</v>
      </c>
      <c r="K86" s="33">
        <v>0</v>
      </c>
      <c r="L86" s="33">
        <v>1</v>
      </c>
      <c r="M86" s="33">
        <v>8</v>
      </c>
    </row>
    <row r="87" spans="1:13" ht="12">
      <c r="A87" s="21" t="s">
        <v>82</v>
      </c>
      <c r="B87" s="47">
        <f t="shared" si="8"/>
        <v>0</v>
      </c>
      <c r="C87" s="20">
        <f t="shared" si="9"/>
        <v>0</v>
      </c>
      <c r="D87" s="33">
        <v>0</v>
      </c>
      <c r="E87" s="33">
        <v>0</v>
      </c>
      <c r="F87" s="33">
        <v>0</v>
      </c>
      <c r="G87" s="33">
        <v>0</v>
      </c>
      <c r="H87" s="34">
        <f t="shared" si="10"/>
        <v>0</v>
      </c>
      <c r="I87" s="23">
        <f t="shared" si="11"/>
        <v>0</v>
      </c>
      <c r="J87" s="33">
        <v>0</v>
      </c>
      <c r="K87" s="33">
        <v>0</v>
      </c>
      <c r="L87" s="33">
        <v>0</v>
      </c>
      <c r="M87" s="33">
        <v>0</v>
      </c>
    </row>
    <row r="88" spans="1:13" s="27" customFormat="1" ht="12">
      <c r="A88" s="24" t="s">
        <v>83</v>
      </c>
      <c r="B88" s="43">
        <f t="shared" si="8"/>
        <v>0</v>
      </c>
      <c r="C88" s="28">
        <f t="shared" si="9"/>
        <v>0</v>
      </c>
      <c r="D88" s="39">
        <v>0</v>
      </c>
      <c r="E88" s="39">
        <v>0</v>
      </c>
      <c r="F88" s="39">
        <v>0</v>
      </c>
      <c r="G88" s="39">
        <v>0</v>
      </c>
      <c r="H88" s="52">
        <f t="shared" si="10"/>
        <v>0</v>
      </c>
      <c r="I88" s="26">
        <f t="shared" si="11"/>
        <v>0</v>
      </c>
      <c r="J88" s="39">
        <v>0</v>
      </c>
      <c r="K88" s="39">
        <v>0</v>
      </c>
      <c r="L88" s="39">
        <v>0</v>
      </c>
      <c r="M88" s="39">
        <v>0</v>
      </c>
    </row>
    <row r="89" spans="1:13" ht="12">
      <c r="A89" s="53" t="s">
        <v>84</v>
      </c>
      <c r="B89" s="54"/>
      <c r="C89" s="54"/>
      <c r="D89" s="54"/>
      <c r="E89" s="54"/>
      <c r="F89" s="54"/>
      <c r="G89" s="54"/>
      <c r="H89" s="54"/>
      <c r="I89" s="55"/>
      <c r="J89" s="54"/>
      <c r="K89" s="54"/>
      <c r="L89" s="54"/>
      <c r="M89" s="54"/>
    </row>
    <row r="90" spans="1:12" ht="12">
      <c r="A90" s="56" t="s">
        <v>85</v>
      </c>
      <c r="J90" s="57"/>
      <c r="K90" s="57"/>
      <c r="L90" s="57"/>
    </row>
    <row r="91" spans="10:12" ht="12">
      <c r="J91" s="57"/>
      <c r="K91" s="57"/>
      <c r="L91" s="57"/>
    </row>
  </sheetData>
  <mergeCells count="2">
    <mergeCell ref="A1:M1"/>
    <mergeCell ref="A3:A5"/>
  </mergeCells>
  <printOptions horizontalCentered="1"/>
  <pageMargins left="0.3937007874015748" right="0.3937007874015748" top="0.3" bottom="0.19" header="0.5118110236220472" footer="0.19"/>
  <pageSetup horizontalDpi="400" verticalDpi="4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2008-04-11T06:26:56Z</cp:lastPrinted>
  <dcterms:created xsi:type="dcterms:W3CDTF">2008-03-28T07:10:56Z</dcterms:created>
  <dcterms:modified xsi:type="dcterms:W3CDTF">2008-04-11T06:27:06Z</dcterms:modified>
  <cp:category/>
  <cp:version/>
  <cp:contentType/>
  <cp:contentStatus/>
</cp:coreProperties>
</file>