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77" sheetId="1" r:id="rId1"/>
  </sheets>
  <definedNames>
    <definedName name="_xlnm.Print_Area" localSheetId="0">'177'!$A$1:$M$58</definedName>
  </definedNames>
  <calcPr fullCalcOnLoad="1"/>
</workbook>
</file>

<file path=xl/sharedStrings.xml><?xml version="1.0" encoding="utf-8"?>
<sst xmlns="http://schemas.openxmlformats.org/spreadsheetml/2006/main" count="165" uniqueCount="76">
  <si>
    <t>(単位  円､％)</t>
  </si>
  <si>
    <t xml:space="preserve"> </t>
  </si>
  <si>
    <t>勤           労           者           世           帯</t>
  </si>
  <si>
    <t>全  世  帯</t>
  </si>
  <si>
    <t>消費者物</t>
  </si>
  <si>
    <t>年月次</t>
  </si>
  <si>
    <t>平均</t>
  </si>
  <si>
    <t>金額指数4)</t>
  </si>
  <si>
    <t>消費</t>
  </si>
  <si>
    <t>価指数(帰</t>
  </si>
  <si>
    <t>実収入</t>
  </si>
  <si>
    <t>消費支出</t>
  </si>
  <si>
    <t>黒字 2)</t>
  </si>
  <si>
    <t>消費 3)</t>
  </si>
  <si>
    <t>実  質</t>
  </si>
  <si>
    <t>実質消</t>
  </si>
  <si>
    <t>水準 6)</t>
  </si>
  <si>
    <t>属家賃を</t>
  </si>
  <si>
    <t>性向</t>
  </si>
  <si>
    <t>費支出</t>
  </si>
  <si>
    <t>指数</t>
  </si>
  <si>
    <t>除く総合)</t>
  </si>
  <si>
    <t>年/月</t>
  </si>
  <si>
    <t>可処分所得</t>
  </si>
  <si>
    <t>物価指数</t>
  </si>
  <si>
    <t>今年度</t>
  </si>
  <si>
    <t>前年度</t>
  </si>
  <si>
    <t>実質増加率</t>
  </si>
  <si>
    <t>実収入</t>
  </si>
  <si>
    <t>消費支出</t>
  </si>
  <si>
    <t>除く総合）</t>
  </si>
  <si>
    <t xml:space="preserve">        -</t>
  </si>
  <si>
    <t xml:space="preserve">          -</t>
  </si>
  <si>
    <t xml:space="preserve">    ３）消費支出の可処分所得に対する割合。</t>
  </si>
  <si>
    <t xml:space="preserve"> </t>
  </si>
  <si>
    <t xml:space="preserve">    2 </t>
  </si>
  <si>
    <t xml:space="preserve">    3 </t>
  </si>
  <si>
    <t xml:space="preserve">    4 </t>
  </si>
  <si>
    <t xml:space="preserve">    5 </t>
  </si>
  <si>
    <t xml:space="preserve">    6 </t>
  </si>
  <si>
    <t xml:space="preserve">    7 </t>
  </si>
  <si>
    <t xml:space="preserve">    8 </t>
  </si>
  <si>
    <t xml:space="preserve">    9 </t>
  </si>
  <si>
    <t xml:space="preserve">   10 </t>
  </si>
  <si>
    <t xml:space="preserve">   11 </t>
  </si>
  <si>
    <t xml:space="preserve">   12 </t>
  </si>
  <si>
    <t>２）可処分所得と消費支出あるいは実収入と実支出との差。</t>
  </si>
  <si>
    <t>　　５）食料費の消費支出に対する割合。</t>
  </si>
  <si>
    <t>　　除したもの。</t>
  </si>
  <si>
    <t>　　６）消費支出を人員数･日数調整し､それを平成17年基準で指数化し、消費者物価指数で除したもの。</t>
  </si>
  <si>
    <t>資料: 総務省統計局｢家計調査報告｣「家計調査年報」</t>
  </si>
  <si>
    <t>可処分
所得 1)</t>
  </si>
  <si>
    <t>1)の実質
増 加 率</t>
  </si>
  <si>
    <t>エンゲル
係数 5)</t>
  </si>
  <si>
    <t xml:space="preserve">     18</t>
  </si>
  <si>
    <t>可処分
所 得 1)</t>
  </si>
  <si>
    <t>1)の実質
増 加 率</t>
  </si>
  <si>
    <t>エンゲル
係数 5)</t>
  </si>
  <si>
    <t>指数</t>
  </si>
  <si>
    <t>水準 6)</t>
  </si>
  <si>
    <t>　　７）平成18年から二人以上の農林漁家世帯を含む数値とした。</t>
  </si>
  <si>
    <t>４）当該項目を平成17年基準で指数化し、消費者物価指数で</t>
  </si>
  <si>
    <t xml:space="preserve">     16</t>
  </si>
  <si>
    <t xml:space="preserve">     17</t>
  </si>
  <si>
    <t>15. 物 価 お よ び 家 計</t>
  </si>
  <si>
    <t>　注１）実収入から非消費支出を差し引いた残額(手取り収入)。</t>
  </si>
  <si>
    <t xml:space="preserve"> 平成15年平均</t>
  </si>
  <si>
    <t xml:space="preserve">     19</t>
  </si>
  <si>
    <t xml:space="preserve"> 19年1月</t>
  </si>
  <si>
    <t>前年分</t>
  </si>
  <si>
    <t>平成１７年基準</t>
  </si>
  <si>
    <t xml:space="preserve">  </t>
  </si>
  <si>
    <t>177．主要指標</t>
  </si>
  <si>
    <t>A.全国</t>
  </si>
  <si>
    <t>B.大分市</t>
  </si>
  <si>
    <t xml:space="preserve">          -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</si>
</sst>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  <numFmt numFmtId="199" formatCode="#,##0.0"/>
    <numFmt numFmtId="200" formatCode="&quot;△&quot;\ #,##0;&quot;▲&quot;\ #,##0"/>
    <numFmt numFmtId="201" formatCode="0;&quot;△ &quot;0"/>
    <numFmt numFmtId="202" formatCode="0.0;&quot;△ &quot;0.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12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178" fontId="5" fillId="0" borderId="0" xfId="48" applyNumberFormat="1" applyFont="1" applyAlignment="1">
      <alignment horizontal="centerContinuous"/>
    </xf>
    <xf numFmtId="38" fontId="0" fillId="0" borderId="0" xfId="48" applyAlignment="1">
      <alignment horizontal="centerContinuous"/>
    </xf>
    <xf numFmtId="177" fontId="0" fillId="0" borderId="0" xfId="48" applyNumberFormat="1" applyAlignment="1">
      <alignment horizontal="centerContinuous"/>
    </xf>
    <xf numFmtId="0" fontId="0" fillId="0" borderId="0" xfId="0" applyAlignment="1">
      <alignment/>
    </xf>
    <xf numFmtId="38" fontId="6" fillId="0" borderId="0" xfId="48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8" fontId="7" fillId="0" borderId="10" xfId="48" applyFont="1" applyBorder="1" applyAlignment="1" applyProtection="1">
      <alignment horizontal="left"/>
      <protection/>
    </xf>
    <xf numFmtId="38" fontId="7" fillId="0" borderId="10" xfId="48" applyFont="1" applyBorder="1" applyAlignment="1">
      <alignment/>
    </xf>
    <xf numFmtId="178" fontId="7" fillId="0" borderId="10" xfId="48" applyNumberFormat="1" applyFont="1" applyBorder="1" applyAlignment="1">
      <alignment/>
    </xf>
    <xf numFmtId="177" fontId="7" fillId="0" borderId="10" xfId="48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48" applyFont="1" applyAlignment="1" applyProtection="1">
      <alignment horizontal="left" vertical="center"/>
      <protection/>
    </xf>
    <xf numFmtId="38" fontId="7" fillId="0" borderId="11" xfId="48" applyFont="1" applyBorder="1" applyAlignment="1" applyProtection="1">
      <alignment horizontal="centerContinuous" vertical="center"/>
      <protection/>
    </xf>
    <xf numFmtId="178" fontId="7" fillId="0" borderId="12" xfId="48" applyNumberFormat="1" applyFont="1" applyBorder="1" applyAlignment="1">
      <alignment horizontal="centerContinuous" vertical="center"/>
    </xf>
    <xf numFmtId="177" fontId="7" fillId="0" borderId="12" xfId="48" applyNumberFormat="1" applyFont="1" applyBorder="1" applyAlignment="1">
      <alignment horizontal="centerContinuous" vertical="center"/>
    </xf>
    <xf numFmtId="38" fontId="7" fillId="0" borderId="12" xfId="48" applyFont="1" applyBorder="1" applyAlignment="1">
      <alignment horizontal="centerContinuous" vertical="center"/>
    </xf>
    <xf numFmtId="38" fontId="7" fillId="0" borderId="11" xfId="48" applyFont="1" applyBorder="1" applyAlignment="1">
      <alignment horizontal="centerContinuous" vertical="center"/>
    </xf>
    <xf numFmtId="177" fontId="7" fillId="0" borderId="12" xfId="48" applyNumberFormat="1" applyFont="1" applyBorder="1" applyAlignment="1" applyProtection="1">
      <alignment horizontal="centerContinuous" vertical="center"/>
      <protection/>
    </xf>
    <xf numFmtId="177" fontId="9" fillId="0" borderId="13" xfId="48" applyNumberFormat="1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3" xfId="48" applyFont="1" applyBorder="1" applyAlignment="1" applyProtection="1">
      <alignment horizontal="left" vertical="center"/>
      <protection/>
    </xf>
    <xf numFmtId="177" fontId="7" fillId="0" borderId="13" xfId="48" applyNumberFormat="1" applyFont="1" applyBorder="1" applyAlignment="1" applyProtection="1">
      <alignment horizontal="center" vertical="center"/>
      <protection/>
    </xf>
    <xf numFmtId="177" fontId="7" fillId="0" borderId="11" xfId="48" applyNumberFormat="1" applyFont="1" applyBorder="1" applyAlignment="1" applyProtection="1">
      <alignment horizontal="centerContinuous" vertical="center"/>
      <protection/>
    </xf>
    <xf numFmtId="38" fontId="7" fillId="0" borderId="13" xfId="48" applyFont="1" applyBorder="1" applyAlignment="1" applyProtection="1">
      <alignment horizontal="center" vertical="center"/>
      <protection/>
    </xf>
    <xf numFmtId="38" fontId="7" fillId="0" borderId="12" xfId="48" applyFont="1" applyBorder="1" applyAlignment="1">
      <alignment vertical="center"/>
    </xf>
    <xf numFmtId="38" fontId="7" fillId="0" borderId="11" xfId="48" applyFont="1" applyBorder="1" applyAlignment="1">
      <alignment vertical="center"/>
    </xf>
    <xf numFmtId="177" fontId="7" fillId="0" borderId="11" xfId="48" applyNumberFormat="1" applyFont="1" applyBorder="1" applyAlignment="1" applyProtection="1">
      <alignment horizontal="center" vertical="center"/>
      <protection/>
    </xf>
    <xf numFmtId="177" fontId="9" fillId="0" borderId="11" xfId="48" applyNumberFormat="1" applyFont="1" applyBorder="1" applyAlignment="1" applyProtection="1">
      <alignment horizontal="left" vertical="center"/>
      <protection/>
    </xf>
    <xf numFmtId="182" fontId="7" fillId="0" borderId="0" xfId="0" applyNumberFormat="1" applyFont="1" applyAlignment="1" applyProtection="1">
      <alignment/>
      <protection/>
    </xf>
    <xf numFmtId="179" fontId="7" fillId="0" borderId="0" xfId="0" applyNumberFormat="1" applyFont="1" applyBorder="1" applyAlignment="1" applyProtection="1">
      <alignment/>
      <protection/>
    </xf>
    <xf numFmtId="192" fontId="7" fillId="0" borderId="13" xfId="48" applyNumberFormat="1" applyFont="1" applyBorder="1" applyAlignment="1" applyProtection="1">
      <alignment/>
      <protection locked="0"/>
    </xf>
    <xf numFmtId="192" fontId="7" fillId="0" borderId="0" xfId="0" applyNumberFormat="1" applyFont="1" applyAlignment="1" applyProtection="1">
      <alignment/>
      <protection locked="0"/>
    </xf>
    <xf numFmtId="178" fontId="7" fillId="0" borderId="0" xfId="0" applyNumberFormat="1" applyFont="1" applyAlignment="1" applyProtection="1">
      <alignment/>
      <protection/>
    </xf>
    <xf numFmtId="192" fontId="7" fillId="0" borderId="0" xfId="48" applyNumberFormat="1" applyFont="1" applyAlignment="1" applyProtection="1">
      <alignment/>
      <protection/>
    </xf>
    <xf numFmtId="178" fontId="7" fillId="0" borderId="0" xfId="48" applyNumberFormat="1" applyFont="1" applyAlignment="1" applyProtection="1">
      <alignment/>
      <protection locked="0"/>
    </xf>
    <xf numFmtId="178" fontId="7" fillId="0" borderId="0" xfId="0" applyNumberFormat="1" applyFont="1" applyAlignment="1" applyProtection="1">
      <alignment/>
      <protection locked="0"/>
    </xf>
    <xf numFmtId="192" fontId="7" fillId="0" borderId="13" xfId="48" applyNumberFormat="1" applyFont="1" applyBorder="1" applyAlignment="1" applyProtection="1">
      <alignment/>
      <protection/>
    </xf>
    <xf numFmtId="192" fontId="7" fillId="0" borderId="0" xfId="0" applyNumberFormat="1" applyFont="1" applyAlignment="1">
      <alignment/>
    </xf>
    <xf numFmtId="178" fontId="7" fillId="0" borderId="0" xfId="48" applyNumberFormat="1" applyFont="1" applyAlignment="1" applyProtection="1">
      <alignment/>
      <protection/>
    </xf>
    <xf numFmtId="178" fontId="7" fillId="0" borderId="0" xfId="0" applyNumberFormat="1" applyFont="1" applyAlignment="1">
      <alignment/>
    </xf>
    <xf numFmtId="192" fontId="10" fillId="0" borderId="13" xfId="0" applyNumberFormat="1" applyFont="1" applyBorder="1" applyAlignment="1">
      <alignment/>
    </xf>
    <xf numFmtId="192" fontId="10" fillId="0" borderId="0" xfId="0" applyNumberFormat="1" applyFont="1" applyAlignment="1">
      <alignment/>
    </xf>
    <xf numFmtId="178" fontId="10" fillId="0" borderId="0" xfId="0" applyNumberFormat="1" applyFont="1" applyAlignment="1" applyProtection="1">
      <alignment/>
      <protection/>
    </xf>
    <xf numFmtId="178" fontId="10" fillId="0" borderId="0" xfId="48" applyNumberFormat="1" applyFont="1" applyAlignment="1" applyProtection="1">
      <alignment/>
      <protection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38" fontId="7" fillId="0" borderId="0" xfId="48" applyFont="1" applyAlignment="1">
      <alignment/>
    </xf>
    <xf numFmtId="192" fontId="7" fillId="0" borderId="13" xfId="48" applyNumberFormat="1" applyFont="1" applyBorder="1" applyAlignment="1">
      <alignment/>
    </xf>
    <xf numFmtId="192" fontId="7" fillId="0" borderId="0" xfId="48" applyNumberFormat="1" applyFont="1" applyAlignment="1">
      <alignment/>
    </xf>
    <xf numFmtId="182" fontId="7" fillId="0" borderId="0" xfId="0" applyNumberFormat="1" applyFont="1" applyAlignment="1">
      <alignment/>
    </xf>
    <xf numFmtId="179" fontId="7" fillId="0" borderId="0" xfId="0" applyNumberFormat="1" applyFont="1" applyBorder="1" applyAlignment="1">
      <alignment/>
    </xf>
    <xf numFmtId="192" fontId="7" fillId="0" borderId="0" xfId="48" applyNumberFormat="1" applyFont="1" applyAlignment="1" applyProtection="1">
      <alignment/>
      <protection locked="0"/>
    </xf>
    <xf numFmtId="38" fontId="7" fillId="0" borderId="0" xfId="48" applyFont="1" applyAlignment="1" applyProtection="1" quotePrefix="1">
      <alignment horizontal="center"/>
      <protection/>
    </xf>
    <xf numFmtId="192" fontId="7" fillId="0" borderId="11" xfId="48" applyNumberFormat="1" applyFont="1" applyBorder="1" applyAlignment="1" applyProtection="1">
      <alignment/>
      <protection locked="0"/>
    </xf>
    <xf numFmtId="192" fontId="7" fillId="0" borderId="12" xfId="48" applyNumberFormat="1" applyFont="1" applyBorder="1" applyAlignment="1" applyProtection="1">
      <alignment/>
      <protection locked="0"/>
    </xf>
    <xf numFmtId="178" fontId="7" fillId="0" borderId="12" xfId="0" applyNumberFormat="1" applyFont="1" applyBorder="1" applyAlignment="1" applyProtection="1">
      <alignment/>
      <protection/>
    </xf>
    <xf numFmtId="192" fontId="7" fillId="0" borderId="12" xfId="48" applyNumberFormat="1" applyFont="1" applyBorder="1" applyAlignment="1" applyProtection="1">
      <alignment/>
      <protection/>
    </xf>
    <xf numFmtId="178" fontId="7" fillId="0" borderId="12" xfId="48" applyNumberFormat="1" applyFont="1" applyBorder="1" applyAlignment="1" applyProtection="1">
      <alignment/>
      <protection locked="0"/>
    </xf>
    <xf numFmtId="38" fontId="7" fillId="0" borderId="0" xfId="48" applyFont="1" applyAlignment="1" applyProtection="1">
      <alignment horizontal="left"/>
      <protection/>
    </xf>
    <xf numFmtId="38" fontId="7" fillId="0" borderId="0" xfId="48" applyNumberFormat="1" applyFont="1" applyAlignment="1">
      <alignment/>
    </xf>
    <xf numFmtId="177" fontId="7" fillId="0" borderId="0" xfId="48" applyNumberFormat="1" applyFont="1" applyAlignment="1" applyProtection="1">
      <alignment/>
      <protection/>
    </xf>
    <xf numFmtId="38" fontId="7" fillId="0" borderId="10" xfId="48" applyNumberFormat="1" applyFont="1" applyBorder="1" applyAlignment="1">
      <alignment/>
    </xf>
    <xf numFmtId="177" fontId="7" fillId="0" borderId="10" xfId="48" applyNumberFormat="1" applyFont="1" applyBorder="1" applyAlignment="1" applyProtection="1">
      <alignment horizontal="left"/>
      <protection/>
    </xf>
    <xf numFmtId="177" fontId="7" fillId="0" borderId="10" xfId="48" applyNumberFormat="1" applyFont="1" applyBorder="1" applyAlignment="1" applyProtection="1">
      <alignment/>
      <protection/>
    </xf>
    <xf numFmtId="182" fontId="7" fillId="0" borderId="0" xfId="0" applyNumberFormat="1" applyFont="1" applyAlignment="1" applyProtection="1">
      <alignment horizontal="center"/>
      <protection/>
    </xf>
    <xf numFmtId="179" fontId="7" fillId="0" borderId="0" xfId="0" applyNumberFormat="1" applyFont="1" applyBorder="1" applyAlignment="1" applyProtection="1">
      <alignment horizontal="center"/>
      <protection/>
    </xf>
    <xf numFmtId="38" fontId="7" fillId="0" borderId="12" xfId="48" applyNumberFormat="1" applyFont="1" applyBorder="1" applyAlignment="1">
      <alignment horizontal="centerContinuous" vertical="center"/>
    </xf>
    <xf numFmtId="182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93" fontId="7" fillId="0" borderId="0" xfId="0" applyNumberFormat="1" applyFont="1" applyBorder="1" applyAlignment="1" applyProtection="1">
      <alignment/>
      <protection/>
    </xf>
    <xf numFmtId="38" fontId="7" fillId="0" borderId="14" xfId="48" applyFont="1" applyBorder="1" applyAlignment="1" applyProtection="1">
      <alignment horizontal="left" vertical="center"/>
      <protection/>
    </xf>
    <xf numFmtId="179" fontId="7" fillId="0" borderId="0" xfId="0" applyNumberFormat="1" applyFont="1" applyBorder="1" applyAlignment="1" applyProtection="1">
      <alignment vertical="center"/>
      <protection/>
    </xf>
    <xf numFmtId="192" fontId="7" fillId="0" borderId="13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/>
    </xf>
    <xf numFmtId="41" fontId="7" fillId="0" borderId="0" xfId="48" applyNumberFormat="1" applyFont="1" applyAlignment="1" applyProtection="1">
      <alignment horizontal="right"/>
      <protection locked="0"/>
    </xf>
    <xf numFmtId="178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92" fontId="11" fillId="0" borderId="0" xfId="48" applyNumberFormat="1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178" fontId="7" fillId="0" borderId="0" xfId="48" applyNumberFormat="1" applyFont="1" applyBorder="1" applyAlignment="1" applyProtection="1">
      <alignment/>
      <protection/>
    </xf>
    <xf numFmtId="192" fontId="10" fillId="0" borderId="0" xfId="48" applyNumberFormat="1" applyFont="1" applyAlignment="1" applyProtection="1">
      <alignment/>
      <protection/>
    </xf>
    <xf numFmtId="41" fontId="10" fillId="0" borderId="0" xfId="48" applyNumberFormat="1" applyFont="1" applyAlignment="1" applyProtection="1">
      <alignment horizontal="right"/>
      <protection locked="0"/>
    </xf>
    <xf numFmtId="178" fontId="10" fillId="0" borderId="0" xfId="0" applyNumberFormat="1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192" fontId="7" fillId="0" borderId="0" xfId="48" applyNumberFormat="1" applyFont="1" applyAlignment="1" applyProtection="1">
      <alignment horizontal="left"/>
      <protection/>
    </xf>
    <xf numFmtId="41" fontId="7" fillId="0" borderId="0" xfId="48" applyNumberFormat="1" applyFont="1" applyAlignment="1" applyProtection="1">
      <alignment/>
      <protection/>
    </xf>
    <xf numFmtId="178" fontId="7" fillId="0" borderId="12" xfId="0" applyNumberFormat="1" applyFont="1" applyBorder="1" applyAlignment="1" applyProtection="1">
      <alignment/>
      <protection locked="0"/>
    </xf>
    <xf numFmtId="178" fontId="7" fillId="0" borderId="0" xfId="48" applyNumberFormat="1" applyFont="1" applyAlignment="1">
      <alignment/>
    </xf>
    <xf numFmtId="177" fontId="7" fillId="0" borderId="0" xfId="48" applyNumberFormat="1" applyFont="1" applyAlignment="1">
      <alignment/>
    </xf>
    <xf numFmtId="38" fontId="0" fillId="0" borderId="0" xfId="48" applyBorder="1" applyAlignment="1">
      <alignment/>
    </xf>
    <xf numFmtId="178" fontId="0" fillId="0" borderId="0" xfId="48" applyNumberFormat="1" applyBorder="1" applyAlignment="1">
      <alignment/>
    </xf>
    <xf numFmtId="177" fontId="0" fillId="0" borderId="0" xfId="48" applyNumberFormat="1" applyBorder="1" applyAlignment="1">
      <alignment/>
    </xf>
    <xf numFmtId="38" fontId="0" fillId="0" borderId="0" xfId="48" applyAlignment="1">
      <alignment/>
    </xf>
    <xf numFmtId="178" fontId="0" fillId="0" borderId="0" xfId="48" applyNumberFormat="1" applyAlignment="1">
      <alignment/>
    </xf>
    <xf numFmtId="177" fontId="0" fillId="0" borderId="0" xfId="48" applyNumberFormat="1" applyAlignment="1">
      <alignment/>
    </xf>
    <xf numFmtId="49" fontId="7" fillId="0" borderId="0" xfId="48" applyNumberFormat="1" applyFont="1" applyAlignment="1" applyProtection="1">
      <alignment/>
      <protection locked="0"/>
    </xf>
    <xf numFmtId="49" fontId="10" fillId="0" borderId="0" xfId="48" applyNumberFormat="1" applyFont="1" applyBorder="1" applyAlignment="1" applyProtection="1">
      <alignment/>
      <protection locked="0"/>
    </xf>
    <xf numFmtId="49" fontId="7" fillId="0" borderId="0" xfId="48" applyNumberFormat="1" applyFont="1" applyAlignment="1" applyProtection="1">
      <alignment horizontal="left"/>
      <protection locked="0"/>
    </xf>
    <xf numFmtId="177" fontId="7" fillId="0" borderId="11" xfId="48" applyNumberFormat="1" applyFont="1" applyBorder="1" applyAlignment="1">
      <alignment horizontal="center" vertical="center"/>
    </xf>
    <xf numFmtId="178" fontId="10" fillId="0" borderId="0" xfId="48" applyNumberFormat="1" applyFont="1" applyAlignment="1" applyProtection="1">
      <alignment/>
      <protection locked="0"/>
    </xf>
    <xf numFmtId="178" fontId="10" fillId="0" borderId="0" xfId="0" applyNumberFormat="1" applyFont="1" applyBorder="1" applyAlignment="1" applyProtection="1">
      <alignment/>
      <protection locked="0"/>
    </xf>
    <xf numFmtId="49" fontId="7" fillId="0" borderId="15" xfId="48" applyNumberFormat="1" applyFont="1" applyBorder="1" applyAlignment="1" applyProtection="1">
      <alignment/>
      <protection locked="0"/>
    </xf>
    <xf numFmtId="49" fontId="12" fillId="0" borderId="15" xfId="48" applyNumberFormat="1" applyFont="1" applyBorder="1" applyAlignment="1" applyProtection="1">
      <alignment/>
      <protection locked="0"/>
    </xf>
    <xf numFmtId="192" fontId="7" fillId="0" borderId="0" xfId="48" applyNumberFormat="1" applyFont="1" applyBorder="1" applyAlignment="1">
      <alignment/>
    </xf>
    <xf numFmtId="178" fontId="7" fillId="0" borderId="0" xfId="48" applyNumberFormat="1" applyFont="1" applyBorder="1" applyAlignment="1" applyProtection="1">
      <alignment/>
      <protection locked="0"/>
    </xf>
    <xf numFmtId="3" fontId="13" fillId="0" borderId="0" xfId="60" applyNumberFormat="1" applyFont="1" applyFill="1">
      <alignment/>
      <protection/>
    </xf>
    <xf numFmtId="49" fontId="12" fillId="0" borderId="0" xfId="48" applyNumberFormat="1" applyFont="1" applyBorder="1" applyAlignment="1" applyProtection="1">
      <alignment/>
      <protection locked="0"/>
    </xf>
    <xf numFmtId="38" fontId="10" fillId="0" borderId="0" xfId="48" applyFont="1" applyAlignment="1">
      <alignment/>
    </xf>
    <xf numFmtId="0" fontId="10" fillId="0" borderId="0" xfId="0" applyFont="1" applyFill="1" applyBorder="1" applyAlignment="1" applyProtection="1">
      <alignment/>
      <protection/>
    </xf>
    <xf numFmtId="178" fontId="10" fillId="0" borderId="0" xfId="0" applyNumberFormat="1" applyFont="1" applyFill="1" applyBorder="1" applyAlignment="1" applyProtection="1">
      <alignment/>
      <protection locked="0"/>
    </xf>
    <xf numFmtId="38" fontId="7" fillId="0" borderId="12" xfId="48" applyFont="1" applyBorder="1" applyAlignment="1" applyProtection="1" quotePrefix="1">
      <alignment horizontal="center"/>
      <protection/>
    </xf>
    <xf numFmtId="3" fontId="10" fillId="0" borderId="0" xfId="60" applyNumberFormat="1" applyFont="1" applyFill="1">
      <alignment/>
      <protection/>
    </xf>
    <xf numFmtId="177" fontId="10" fillId="0" borderId="0" xfId="48" applyNumberFormat="1" applyFont="1" applyAlignment="1">
      <alignment/>
    </xf>
    <xf numFmtId="199" fontId="10" fillId="0" borderId="0" xfId="60" applyNumberFormat="1" applyFont="1" applyFill="1">
      <alignment/>
      <protection/>
    </xf>
    <xf numFmtId="202" fontId="10" fillId="0" borderId="0" xfId="48" applyNumberFormat="1" applyFont="1" applyAlignment="1">
      <alignment/>
    </xf>
    <xf numFmtId="3" fontId="10" fillId="0" borderId="13" xfId="60" applyNumberFormat="1" applyFont="1" applyFill="1" applyBorder="1">
      <alignment/>
      <protection/>
    </xf>
    <xf numFmtId="3" fontId="7" fillId="0" borderId="0" xfId="60" applyNumberFormat="1" applyFont="1" applyFill="1">
      <alignment/>
      <protection/>
    </xf>
    <xf numFmtId="199" fontId="7" fillId="0" borderId="0" xfId="60" applyNumberFormat="1" applyFont="1" applyFill="1">
      <alignment/>
      <protection/>
    </xf>
    <xf numFmtId="3" fontId="7" fillId="0" borderId="12" xfId="60" applyNumberFormat="1" applyFont="1" applyFill="1" applyBorder="1">
      <alignment/>
      <protection/>
    </xf>
    <xf numFmtId="199" fontId="7" fillId="0" borderId="12" xfId="60" applyNumberFormat="1" applyFont="1" applyFill="1" applyBorder="1">
      <alignment/>
      <protection/>
    </xf>
    <xf numFmtId="0" fontId="7" fillId="0" borderId="13" xfId="0" applyFont="1" applyBorder="1" applyAlignment="1">
      <alignment/>
    </xf>
    <xf numFmtId="49" fontId="7" fillId="0" borderId="0" xfId="48" applyNumberFormat="1" applyFont="1" applyAlignment="1" applyProtection="1">
      <alignment horizontal="center"/>
      <protection locked="0"/>
    </xf>
    <xf numFmtId="192" fontId="7" fillId="0" borderId="13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3" fontId="7" fillId="0" borderId="13" xfId="60" applyNumberFormat="1" applyFont="1" applyFill="1" applyBorder="1">
      <alignment/>
      <protection/>
    </xf>
    <xf numFmtId="3" fontId="7" fillId="0" borderId="11" xfId="60" applyNumberFormat="1" applyFont="1" applyFill="1" applyBorder="1">
      <alignment/>
      <protection/>
    </xf>
    <xf numFmtId="41" fontId="7" fillId="0" borderId="12" xfId="48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48" applyNumberFormat="1" applyFont="1" applyAlignment="1">
      <alignment horizontal="center"/>
    </xf>
    <xf numFmtId="182" fontId="7" fillId="0" borderId="0" xfId="0" applyNumberFormat="1" applyFont="1" applyAlignment="1">
      <alignment horizontal="center"/>
    </xf>
    <xf numFmtId="38" fontId="6" fillId="0" borderId="0" xfId="48" applyFont="1" applyAlignment="1" applyProtection="1">
      <alignment horizontal="center"/>
      <protection/>
    </xf>
    <xf numFmtId="177" fontId="8" fillId="0" borderId="10" xfId="48" applyNumberFormat="1" applyFont="1" applyBorder="1" applyAlignment="1" applyProtection="1">
      <alignment horizontal="center"/>
      <protection/>
    </xf>
    <xf numFmtId="38" fontId="7" fillId="0" borderId="16" xfId="48" applyFont="1" applyBorder="1" applyAlignment="1" applyProtection="1">
      <alignment horizontal="left"/>
      <protection/>
    </xf>
    <xf numFmtId="38" fontId="7" fillId="0" borderId="15" xfId="48" applyFont="1" applyBorder="1" applyAlignment="1" applyProtection="1">
      <alignment horizontal="center" vertical="center"/>
      <protection/>
    </xf>
    <xf numFmtId="178" fontId="7" fillId="0" borderId="17" xfId="48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177" fontId="7" fillId="0" borderId="17" xfId="48" applyNumberFormat="1" applyFont="1" applyBorder="1" applyAlignment="1" applyProtection="1">
      <alignment horizontal="center" vertical="center" wrapText="1"/>
      <protection/>
    </xf>
    <xf numFmtId="177" fontId="7" fillId="0" borderId="14" xfId="48" applyNumberFormat="1" applyFont="1" applyBorder="1" applyAlignment="1" applyProtection="1">
      <alignment horizontal="center" vertical="center" wrapText="1"/>
      <protection/>
    </xf>
    <xf numFmtId="177" fontId="7" fillId="0" borderId="18" xfId="48" applyNumberFormat="1" applyFont="1" applyBorder="1" applyAlignment="1" applyProtection="1">
      <alignment horizontal="center" vertical="center" wrapText="1"/>
      <protection/>
    </xf>
    <xf numFmtId="177" fontId="7" fillId="0" borderId="17" xfId="48" applyNumberFormat="1" applyFont="1" applyBorder="1" applyAlignment="1" applyProtection="1">
      <alignment horizontal="distributed" vertical="center" wrapText="1"/>
      <protection/>
    </xf>
    <xf numFmtId="177" fontId="7" fillId="0" borderId="14" xfId="48" applyNumberFormat="1" applyFont="1" applyBorder="1" applyAlignment="1" applyProtection="1">
      <alignment horizontal="distributed" vertical="center" wrapText="1"/>
      <protection/>
    </xf>
    <xf numFmtId="177" fontId="7" fillId="0" borderId="18" xfId="48" applyNumberFormat="1" applyFont="1" applyBorder="1" applyAlignment="1" applyProtection="1">
      <alignment horizontal="distributed" vertical="center" wrapText="1"/>
      <protection/>
    </xf>
    <xf numFmtId="38" fontId="7" fillId="0" borderId="17" xfId="48" applyNumberFormat="1" applyFont="1" applyBorder="1" applyAlignment="1" applyProtection="1">
      <alignment horizontal="center" vertical="center" wrapText="1"/>
      <protection/>
    </xf>
    <xf numFmtId="38" fontId="7" fillId="0" borderId="14" xfId="48" applyNumberFormat="1" applyFont="1" applyBorder="1" applyAlignment="1" applyProtection="1">
      <alignment horizontal="center" vertical="center" wrapText="1"/>
      <protection/>
    </xf>
    <xf numFmtId="38" fontId="7" fillId="0" borderId="18" xfId="48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1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"/>
  <sheetViews>
    <sheetView tabSelected="1" view="pageBreakPreview" zoomScaleSheetLayoutView="100" workbookViewId="0" topLeftCell="A22">
      <selection activeCell="A59" sqref="A59:IV64"/>
    </sheetView>
  </sheetViews>
  <sheetFormatPr defaultColWidth="9.00390625" defaultRowHeight="13.5"/>
  <cols>
    <col min="1" max="1" width="12.50390625" style="101" customWidth="1"/>
    <col min="2" max="2" width="10.25390625" style="101" customWidth="1"/>
    <col min="3" max="3" width="9.125" style="102" customWidth="1"/>
    <col min="4" max="4" width="8.875" style="103" customWidth="1"/>
    <col min="5" max="5" width="9.00390625" style="101" customWidth="1"/>
    <col min="6" max="6" width="10.25390625" style="101" customWidth="1"/>
    <col min="7" max="9" width="7.625" style="103" customWidth="1"/>
    <col min="10" max="10" width="8.50390625" style="101" customWidth="1"/>
    <col min="11" max="11" width="7.875" style="103" customWidth="1"/>
    <col min="12" max="12" width="7.625" style="103" customWidth="1"/>
    <col min="13" max="13" width="8.50390625" style="103" customWidth="1"/>
    <col min="14" max="14" width="5.625" style="4" customWidth="1"/>
    <col min="15" max="15" width="10.625" style="4" customWidth="1"/>
    <col min="16" max="16" width="8.50390625" style="4" customWidth="1"/>
    <col min="17" max="17" width="12.25390625" style="4" customWidth="1"/>
    <col min="18" max="18" width="11.75390625" style="4" customWidth="1"/>
    <col min="19" max="19" width="13.125" style="4" customWidth="1"/>
    <col min="20" max="25" width="9.00390625" style="4" customWidth="1"/>
  </cols>
  <sheetData>
    <row r="1" spans="1:13" ht="19.5" customHeight="1">
      <c r="A1" s="138" t="s">
        <v>64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9" customHeight="1">
      <c r="A2" s="1"/>
      <c r="B2" s="2"/>
      <c r="C2" s="1"/>
      <c r="D2" s="3"/>
      <c r="E2" s="2"/>
      <c r="F2" s="2"/>
      <c r="G2" s="3"/>
      <c r="H2" s="3"/>
      <c r="I2" s="3"/>
      <c r="J2" s="2"/>
      <c r="K2" s="3"/>
      <c r="L2" s="3"/>
      <c r="M2" s="3"/>
    </row>
    <row r="3" spans="1:28" ht="17.25">
      <c r="A3" s="140" t="s">
        <v>72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7"/>
      <c r="AA3" s="7"/>
      <c r="AB3" s="7"/>
    </row>
    <row r="4" spans="1:28" s="15" customFormat="1" ht="16.5" customHeight="1" thickBot="1">
      <c r="A4" s="8" t="s">
        <v>0</v>
      </c>
      <c r="B4" s="9"/>
      <c r="C4" s="10"/>
      <c r="D4" s="11"/>
      <c r="E4" s="9"/>
      <c r="F4" s="141" t="s">
        <v>73</v>
      </c>
      <c r="G4" s="141"/>
      <c r="H4" s="11"/>
      <c r="I4" s="11"/>
      <c r="J4" s="9"/>
      <c r="K4" s="11"/>
      <c r="L4" s="11"/>
      <c r="M4" s="11"/>
      <c r="N4" s="12" t="s">
        <v>34</v>
      </c>
      <c r="O4" s="37" t="s">
        <v>34</v>
      </c>
      <c r="P4" s="40" t="s">
        <v>34</v>
      </c>
      <c r="Q4" s="13" t="s">
        <v>34</v>
      </c>
      <c r="R4" s="13" t="s">
        <v>34</v>
      </c>
      <c r="S4" s="13" t="s">
        <v>34</v>
      </c>
      <c r="T4" s="13"/>
      <c r="U4" s="13"/>
      <c r="V4" s="13"/>
      <c r="W4" s="13"/>
      <c r="X4" s="13"/>
      <c r="Y4" s="13"/>
      <c r="Z4" s="14"/>
      <c r="AA4" s="14"/>
      <c r="AB4" s="14"/>
    </row>
    <row r="5" spans="1:28" s="24" customFormat="1" ht="16.5" customHeight="1" thickTop="1">
      <c r="A5" s="16" t="s">
        <v>1</v>
      </c>
      <c r="B5" s="17" t="s">
        <v>2</v>
      </c>
      <c r="C5" s="18"/>
      <c r="D5" s="19"/>
      <c r="E5" s="20"/>
      <c r="F5" s="20"/>
      <c r="G5" s="19"/>
      <c r="H5" s="19"/>
      <c r="I5" s="19"/>
      <c r="J5" s="21" t="s">
        <v>3</v>
      </c>
      <c r="K5" s="22"/>
      <c r="L5" s="19"/>
      <c r="M5" s="23" t="s">
        <v>4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s="24" customFormat="1" ht="16.5" customHeight="1">
      <c r="A6" s="143" t="s">
        <v>5</v>
      </c>
      <c r="B6" s="26"/>
      <c r="C6" s="144" t="s">
        <v>51</v>
      </c>
      <c r="D6" s="147" t="s">
        <v>52</v>
      </c>
      <c r="E6" s="26"/>
      <c r="F6" s="26"/>
      <c r="G6" s="27" t="s">
        <v>6</v>
      </c>
      <c r="H6" s="28" t="s">
        <v>7</v>
      </c>
      <c r="I6" s="22"/>
      <c r="J6" s="26"/>
      <c r="K6" s="150" t="s">
        <v>53</v>
      </c>
      <c r="L6" s="27" t="s">
        <v>8</v>
      </c>
      <c r="M6" s="23" t="s">
        <v>9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s="24" customFormat="1" ht="16.5" customHeight="1">
      <c r="A7" s="143"/>
      <c r="B7" s="29" t="s">
        <v>10</v>
      </c>
      <c r="C7" s="145"/>
      <c r="D7" s="148"/>
      <c r="E7" s="29" t="s">
        <v>11</v>
      </c>
      <c r="F7" s="29" t="s">
        <v>12</v>
      </c>
      <c r="G7" s="27" t="s">
        <v>13</v>
      </c>
      <c r="H7" s="27" t="s">
        <v>14</v>
      </c>
      <c r="I7" s="27" t="s">
        <v>15</v>
      </c>
      <c r="J7" s="29" t="s">
        <v>11</v>
      </c>
      <c r="K7" s="151"/>
      <c r="L7" s="27" t="s">
        <v>16</v>
      </c>
      <c r="M7" s="23" t="s">
        <v>17</v>
      </c>
      <c r="O7" s="139" t="s">
        <v>69</v>
      </c>
      <c r="P7" s="139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s="24" customFormat="1" ht="16.5" customHeight="1">
      <c r="A8" s="30"/>
      <c r="B8" s="31"/>
      <c r="C8" s="146"/>
      <c r="D8" s="149"/>
      <c r="E8" s="31"/>
      <c r="F8" s="31"/>
      <c r="G8" s="107" t="s">
        <v>18</v>
      </c>
      <c r="H8" s="32" t="s">
        <v>10</v>
      </c>
      <c r="I8" s="32" t="s">
        <v>19</v>
      </c>
      <c r="J8" s="31"/>
      <c r="K8" s="152"/>
      <c r="L8" s="32" t="s">
        <v>20</v>
      </c>
      <c r="M8" s="33" t="s">
        <v>21</v>
      </c>
      <c r="N8" s="24" t="s">
        <v>22</v>
      </c>
      <c r="O8" s="34" t="s">
        <v>23</v>
      </c>
      <c r="P8" s="35" t="s">
        <v>24</v>
      </c>
      <c r="Q8" s="25" t="s">
        <v>25</v>
      </c>
      <c r="R8" s="25" t="s">
        <v>26</v>
      </c>
      <c r="S8" s="25" t="s">
        <v>27</v>
      </c>
      <c r="T8" s="25"/>
      <c r="U8" s="25"/>
      <c r="V8" s="25"/>
      <c r="W8" s="25"/>
      <c r="X8" s="25"/>
      <c r="Y8" s="25"/>
      <c r="Z8" s="25"/>
      <c r="AA8" s="25"/>
      <c r="AB8" s="25"/>
    </row>
    <row r="9" spans="1:28" s="15" customFormat="1" ht="16.5" customHeight="1">
      <c r="A9" s="106" t="s">
        <v>66</v>
      </c>
      <c r="B9" s="42">
        <v>524810</v>
      </c>
      <c r="C9" s="43">
        <v>440667</v>
      </c>
      <c r="D9" s="38">
        <v>-2.6</v>
      </c>
      <c r="E9" s="43">
        <v>326566</v>
      </c>
      <c r="F9" s="39">
        <v>114100</v>
      </c>
      <c r="G9" s="44">
        <v>74.1</v>
      </c>
      <c r="H9" s="40">
        <v>99.6</v>
      </c>
      <c r="I9" s="40">
        <v>98.7</v>
      </c>
      <c r="J9" s="43">
        <v>301841</v>
      </c>
      <c r="K9" s="45">
        <v>23.2</v>
      </c>
      <c r="L9" s="41">
        <v>100.3</v>
      </c>
      <c r="M9" s="41">
        <v>100.4</v>
      </c>
      <c r="N9" s="12">
        <v>14</v>
      </c>
      <c r="O9" s="43">
        <v>453716</v>
      </c>
      <c r="P9" s="41">
        <v>100.7</v>
      </c>
      <c r="Q9" s="13">
        <f>SUM(C9/M9)</f>
        <v>4389.113545816733</v>
      </c>
      <c r="R9" s="13">
        <f>SUM(O9/P9)</f>
        <v>4505.620655412115</v>
      </c>
      <c r="S9" s="13">
        <f>SUM((Q9/R9)*100)-100</f>
        <v>-2.5858171050293635</v>
      </c>
      <c r="T9" s="13"/>
      <c r="U9" s="13"/>
      <c r="V9" s="13"/>
      <c r="W9" s="13"/>
      <c r="X9" s="13"/>
      <c r="Y9" s="13"/>
      <c r="Z9" s="14"/>
      <c r="AA9" s="14"/>
      <c r="AB9" s="14"/>
    </row>
    <row r="10" spans="1:28" s="15" customFormat="1" ht="16.5" customHeight="1">
      <c r="A10" s="104" t="s">
        <v>62</v>
      </c>
      <c r="B10" s="42">
        <v>531690</v>
      </c>
      <c r="C10" s="43">
        <v>446288</v>
      </c>
      <c r="D10" s="38">
        <v>1.3</v>
      </c>
      <c r="E10" s="43">
        <v>331636</v>
      </c>
      <c r="F10" s="39">
        <f>SUM(C10)-E10</f>
        <v>114652</v>
      </c>
      <c r="G10" s="44">
        <v>74.3</v>
      </c>
      <c r="H10" s="40">
        <v>101</v>
      </c>
      <c r="I10" s="40">
        <v>100.2</v>
      </c>
      <c r="J10" s="43">
        <v>302975</v>
      </c>
      <c r="K10" s="45">
        <v>23</v>
      </c>
      <c r="L10" s="41">
        <v>100.4</v>
      </c>
      <c r="M10" s="41">
        <v>100.4</v>
      </c>
      <c r="N10" s="12">
        <v>15</v>
      </c>
      <c r="O10" s="43">
        <v>440667</v>
      </c>
      <c r="P10" s="41">
        <v>100.4</v>
      </c>
      <c r="Q10" s="13">
        <f>SUM(C10/M10)</f>
        <v>4445.099601593625</v>
      </c>
      <c r="R10" s="13">
        <f>SUM(O10/P10)</f>
        <v>4389.113545816733</v>
      </c>
      <c r="S10" s="13">
        <f>SUM((Q10/R10)*100)-100</f>
        <v>1.2755663573628055</v>
      </c>
      <c r="T10" s="13"/>
      <c r="U10" s="13"/>
      <c r="V10" s="13"/>
      <c r="W10" s="13"/>
      <c r="X10" s="13"/>
      <c r="Y10" s="13"/>
      <c r="Z10" s="14"/>
      <c r="AA10" s="14"/>
      <c r="AB10" s="14"/>
    </row>
    <row r="11" spans="1:28" s="15" customFormat="1" ht="16.5" customHeight="1">
      <c r="A11" s="110" t="s">
        <v>63</v>
      </c>
      <c r="B11" s="42">
        <v>524585</v>
      </c>
      <c r="C11" s="43">
        <v>441156</v>
      </c>
      <c r="D11" s="38">
        <v>-0.8</v>
      </c>
      <c r="E11" s="43">
        <v>329499</v>
      </c>
      <c r="F11" s="39">
        <f>SUM(C11)-E11</f>
        <v>111657</v>
      </c>
      <c r="G11" s="44">
        <v>74.7</v>
      </c>
      <c r="H11" s="40">
        <v>100</v>
      </c>
      <c r="I11" s="40">
        <v>100</v>
      </c>
      <c r="J11" s="43">
        <v>300531</v>
      </c>
      <c r="K11" s="45">
        <v>22.9</v>
      </c>
      <c r="L11" s="41">
        <v>100</v>
      </c>
      <c r="M11" s="41">
        <v>100</v>
      </c>
      <c r="N11" s="12">
        <v>16</v>
      </c>
      <c r="O11" s="43">
        <v>446288</v>
      </c>
      <c r="P11" s="41">
        <v>100.4</v>
      </c>
      <c r="Q11" s="13">
        <f>SUM(C11/M11)</f>
        <v>4411.56</v>
      </c>
      <c r="R11" s="13">
        <f>SUM(O11/P11)</f>
        <v>4445.099601593625</v>
      </c>
      <c r="S11" s="13">
        <f>SUM((Q11/R11)*100)-100</f>
        <v>-0.7545298103466678</v>
      </c>
      <c r="T11" s="13"/>
      <c r="U11" s="13"/>
      <c r="V11" s="13"/>
      <c r="W11" s="13"/>
      <c r="X11" s="13"/>
      <c r="Y11" s="13"/>
      <c r="Z11" s="14"/>
      <c r="AA11" s="14"/>
      <c r="AB11" s="14"/>
    </row>
    <row r="12" spans="1:28" s="15" customFormat="1" ht="16.5" customHeight="1">
      <c r="A12" s="110" t="s">
        <v>54</v>
      </c>
      <c r="B12" s="43">
        <v>525719</v>
      </c>
      <c r="C12" s="43">
        <v>441448</v>
      </c>
      <c r="D12" s="38">
        <v>-0.2</v>
      </c>
      <c r="E12" s="43">
        <v>320231</v>
      </c>
      <c r="F12" s="39">
        <f>SUM(C12)-E12</f>
        <v>121217</v>
      </c>
      <c r="G12" s="44">
        <v>72.5</v>
      </c>
      <c r="H12" s="40">
        <v>99.9</v>
      </c>
      <c r="I12" s="40">
        <v>96.9</v>
      </c>
      <c r="J12" s="43">
        <v>294943</v>
      </c>
      <c r="K12" s="45">
        <v>23.1</v>
      </c>
      <c r="L12" s="45">
        <v>99</v>
      </c>
      <c r="M12" s="45">
        <v>100.3</v>
      </c>
      <c r="N12" s="12">
        <v>17</v>
      </c>
      <c r="O12" s="43">
        <v>441156</v>
      </c>
      <c r="P12" s="41">
        <v>100</v>
      </c>
      <c r="Q12" s="13">
        <f>SUM(C12/M12)</f>
        <v>4401.276171485543</v>
      </c>
      <c r="R12" s="13">
        <f>SUM(O12/P12)</f>
        <v>4411.56</v>
      </c>
      <c r="S12" s="13">
        <f>SUM((Q12/R12)*100)-100</f>
        <v>-0.23311092934147837</v>
      </c>
      <c r="T12" s="13"/>
      <c r="U12" s="13"/>
      <c r="V12" s="13"/>
      <c r="W12" s="13"/>
      <c r="X12" s="13"/>
      <c r="Y12" s="13"/>
      <c r="Z12" s="14"/>
      <c r="AA12" s="14"/>
      <c r="AB12" s="14"/>
    </row>
    <row r="13" spans="1:28" s="52" customFormat="1" ht="16.5" customHeight="1">
      <c r="A13" s="105"/>
      <c r="B13" s="46"/>
      <c r="C13" s="47"/>
      <c r="D13" s="48"/>
      <c r="E13" s="47"/>
      <c r="F13" s="39" t="s">
        <v>34</v>
      </c>
      <c r="G13" s="49"/>
      <c r="H13" s="40" t="s">
        <v>34</v>
      </c>
      <c r="I13" s="40" t="s">
        <v>34</v>
      </c>
      <c r="J13" s="47"/>
      <c r="K13" s="50"/>
      <c r="L13" s="50"/>
      <c r="M13" s="50"/>
      <c r="O13" s="47" t="s">
        <v>34</v>
      </c>
      <c r="T13" s="53"/>
      <c r="U13" s="53"/>
      <c r="V13" s="53"/>
      <c r="W13" s="53"/>
      <c r="X13" s="53"/>
      <c r="Y13" s="53"/>
      <c r="Z13" s="54"/>
      <c r="AA13" s="54"/>
      <c r="AB13" s="54"/>
    </row>
    <row r="14" spans="1:19" ht="13.5">
      <c r="A14" s="111" t="s">
        <v>67</v>
      </c>
      <c r="B14" s="116">
        <v>528762</v>
      </c>
      <c r="C14" s="120">
        <v>442504</v>
      </c>
      <c r="D14" s="121">
        <v>0.1</v>
      </c>
      <c r="E14" s="116">
        <v>323459</v>
      </c>
      <c r="F14" s="120">
        <v>119046</v>
      </c>
      <c r="G14" s="122">
        <v>73.1</v>
      </c>
      <c r="H14" s="121">
        <v>100.4</v>
      </c>
      <c r="I14" s="121">
        <v>97.8</v>
      </c>
      <c r="J14" s="120">
        <v>297782</v>
      </c>
      <c r="K14" s="122">
        <v>23</v>
      </c>
      <c r="L14" s="121">
        <v>98.9</v>
      </c>
      <c r="M14" s="121">
        <v>100.4</v>
      </c>
      <c r="N14" s="51">
        <v>18</v>
      </c>
      <c r="O14" s="47">
        <v>441448</v>
      </c>
      <c r="P14" s="51">
        <v>100.3</v>
      </c>
      <c r="Q14" s="53">
        <f>SUM(C14/M14)</f>
        <v>4407.410358565737</v>
      </c>
      <c r="R14" s="53">
        <f>SUM(O14/P14)</f>
        <v>4401.276171485543</v>
      </c>
      <c r="S14" s="53">
        <f>SUM((Q14/R14)*100)-100</f>
        <v>0.13937291915320316</v>
      </c>
    </row>
    <row r="15" spans="1:28" s="15" customFormat="1" ht="16.5" customHeight="1">
      <c r="A15" s="55"/>
      <c r="B15" s="56"/>
      <c r="D15" s="44"/>
      <c r="E15" s="57"/>
      <c r="H15" s="40" t="s">
        <v>34</v>
      </c>
      <c r="I15" s="40" t="s">
        <v>34</v>
      </c>
      <c r="L15" s="44"/>
      <c r="M15" s="44"/>
      <c r="N15" s="12"/>
      <c r="O15" s="112"/>
      <c r="P15" s="59"/>
      <c r="Q15" s="13"/>
      <c r="R15" s="13"/>
      <c r="S15" s="13"/>
      <c r="T15" s="13"/>
      <c r="U15" s="13"/>
      <c r="V15" s="13"/>
      <c r="W15" s="13"/>
      <c r="X15" s="13"/>
      <c r="Y15" s="13"/>
      <c r="Z15" s="14"/>
      <c r="AA15" s="14"/>
      <c r="AB15" s="14"/>
    </row>
    <row r="16" spans="1:28" s="15" customFormat="1" ht="16.5" customHeight="1">
      <c r="A16" s="130" t="s">
        <v>68</v>
      </c>
      <c r="B16" s="36">
        <v>441039</v>
      </c>
      <c r="C16" s="125">
        <v>374144</v>
      </c>
      <c r="D16" s="38">
        <v>1</v>
      </c>
      <c r="E16" s="125">
        <v>328334</v>
      </c>
      <c r="F16" s="125">
        <v>45810</v>
      </c>
      <c r="G16" s="126">
        <v>87.8</v>
      </c>
      <c r="H16" s="40">
        <v>84.1</v>
      </c>
      <c r="I16" s="40">
        <v>99.6</v>
      </c>
      <c r="J16" s="125">
        <v>296472</v>
      </c>
      <c r="K16" s="126">
        <v>21.8</v>
      </c>
      <c r="L16" s="40">
        <v>97.7</v>
      </c>
      <c r="M16" s="113">
        <v>100</v>
      </c>
      <c r="N16" s="12">
        <v>1</v>
      </c>
      <c r="O16" s="60">
        <v>370323</v>
      </c>
      <c r="P16" s="40">
        <v>100</v>
      </c>
      <c r="Q16" s="13">
        <f aca="true" t="shared" si="0" ref="Q16:Q27">SUM(C16/M16)</f>
        <v>3741.44</v>
      </c>
      <c r="R16" s="13">
        <f aca="true" t="shared" si="1" ref="R16:R27">SUM(O16/P16)</f>
        <v>3703.23</v>
      </c>
      <c r="S16" s="13">
        <f aca="true" t="shared" si="2" ref="S16:S27">SUM((Q16/R16)*100)-100</f>
        <v>1.0318019674716368</v>
      </c>
      <c r="T16" s="13"/>
      <c r="U16" s="40" t="s">
        <v>71</v>
      </c>
      <c r="V16" s="13"/>
      <c r="W16" s="13"/>
      <c r="X16" s="13"/>
      <c r="Y16" s="13"/>
      <c r="Z16" s="14"/>
      <c r="AA16" s="14"/>
      <c r="AB16" s="14"/>
    </row>
    <row r="17" spans="1:28" s="15" customFormat="1" ht="16.5" customHeight="1">
      <c r="A17" s="61" t="s">
        <v>35</v>
      </c>
      <c r="B17" s="36">
        <v>471681</v>
      </c>
      <c r="C17" s="125">
        <v>402942</v>
      </c>
      <c r="D17" s="38">
        <v>2.8</v>
      </c>
      <c r="E17" s="125">
        <v>291264</v>
      </c>
      <c r="F17" s="125">
        <v>111677</v>
      </c>
      <c r="G17" s="126">
        <v>72.3</v>
      </c>
      <c r="H17" s="40">
        <v>90.4</v>
      </c>
      <c r="I17" s="40">
        <v>88.8</v>
      </c>
      <c r="J17" s="125">
        <v>272763</v>
      </c>
      <c r="K17" s="126">
        <v>22.7</v>
      </c>
      <c r="L17" s="40">
        <v>91.6</v>
      </c>
      <c r="M17" s="113">
        <v>99.5</v>
      </c>
      <c r="N17" s="12">
        <v>2</v>
      </c>
      <c r="O17" s="60">
        <v>392502</v>
      </c>
      <c r="P17" s="40">
        <v>99.6</v>
      </c>
      <c r="Q17" s="13">
        <f t="shared" si="0"/>
        <v>4049.668341708543</v>
      </c>
      <c r="R17" s="13">
        <f t="shared" si="1"/>
        <v>3940.783132530121</v>
      </c>
      <c r="S17" s="13">
        <f t="shared" si="2"/>
        <v>2.7630347957897925</v>
      </c>
      <c r="T17" s="13"/>
      <c r="U17" s="40" t="s">
        <v>34</v>
      </c>
      <c r="V17" s="13"/>
      <c r="W17" s="13"/>
      <c r="X17" s="13"/>
      <c r="Y17" s="13"/>
      <c r="Z17" s="14"/>
      <c r="AA17" s="14"/>
      <c r="AB17" s="14"/>
    </row>
    <row r="18" spans="1:28" s="15" customFormat="1" ht="16.5" customHeight="1">
      <c r="A18" s="61" t="s">
        <v>36</v>
      </c>
      <c r="B18" s="36">
        <v>445076</v>
      </c>
      <c r="C18" s="125">
        <v>378103</v>
      </c>
      <c r="D18" s="38">
        <v>4</v>
      </c>
      <c r="E18" s="125">
        <v>339114</v>
      </c>
      <c r="F18" s="125">
        <v>38989</v>
      </c>
      <c r="G18" s="126">
        <v>89.7</v>
      </c>
      <c r="H18" s="40">
        <v>85</v>
      </c>
      <c r="I18" s="40">
        <v>103.1</v>
      </c>
      <c r="J18" s="125">
        <v>313563</v>
      </c>
      <c r="K18" s="126">
        <v>21.9</v>
      </c>
      <c r="L18" s="40">
        <v>106.1</v>
      </c>
      <c r="M18" s="113">
        <v>99.8</v>
      </c>
      <c r="N18" s="12">
        <v>3</v>
      </c>
      <c r="O18" s="60">
        <v>363418</v>
      </c>
      <c r="P18" s="40">
        <v>99.8</v>
      </c>
      <c r="Q18" s="13">
        <f t="shared" si="0"/>
        <v>3788.607214428858</v>
      </c>
      <c r="R18" s="13">
        <f t="shared" si="1"/>
        <v>3641.4629258517034</v>
      </c>
      <c r="S18" s="13">
        <f t="shared" si="2"/>
        <v>4.04080150130153</v>
      </c>
      <c r="T18" s="13"/>
      <c r="U18" s="40" t="s">
        <v>34</v>
      </c>
      <c r="V18" s="13"/>
      <c r="W18" s="13"/>
      <c r="X18" s="13"/>
      <c r="Y18" s="13"/>
      <c r="Z18" s="14"/>
      <c r="AA18" s="14"/>
      <c r="AB18" s="14"/>
    </row>
    <row r="19" spans="1:28" s="15" customFormat="1" ht="16.5" customHeight="1">
      <c r="A19" s="61" t="s">
        <v>37</v>
      </c>
      <c r="B19" s="36">
        <v>472446</v>
      </c>
      <c r="C19" s="125">
        <v>399535</v>
      </c>
      <c r="D19" s="38">
        <v>-0.4</v>
      </c>
      <c r="E19" s="125">
        <v>342317</v>
      </c>
      <c r="F19" s="125">
        <v>57218</v>
      </c>
      <c r="G19" s="126">
        <v>85.7</v>
      </c>
      <c r="H19" s="40">
        <v>90</v>
      </c>
      <c r="I19" s="40">
        <v>103.8</v>
      </c>
      <c r="J19" s="125">
        <v>316163</v>
      </c>
      <c r="K19" s="126">
        <v>21.2</v>
      </c>
      <c r="L19" s="40">
        <v>106.4</v>
      </c>
      <c r="M19" s="113">
        <v>100.1</v>
      </c>
      <c r="N19" s="12">
        <v>4</v>
      </c>
      <c r="O19" s="60">
        <v>401130</v>
      </c>
      <c r="P19" s="40">
        <v>100.1</v>
      </c>
      <c r="Q19" s="13">
        <f t="shared" si="0"/>
        <v>3991.3586413586418</v>
      </c>
      <c r="R19" s="13">
        <f t="shared" si="1"/>
        <v>4007.2927072927077</v>
      </c>
      <c r="S19" s="13">
        <f t="shared" si="2"/>
        <v>-0.39762670455961313</v>
      </c>
      <c r="T19" s="13"/>
      <c r="U19" s="40" t="s">
        <v>34</v>
      </c>
      <c r="V19" s="13"/>
      <c r="W19" s="13"/>
      <c r="X19" s="13"/>
      <c r="Y19" s="13"/>
      <c r="Z19" s="14"/>
      <c r="AA19" s="14"/>
      <c r="AB19" s="14"/>
    </row>
    <row r="20" spans="1:28" s="15" customFormat="1" ht="16.5" customHeight="1">
      <c r="A20" s="61" t="s">
        <v>38</v>
      </c>
      <c r="B20" s="36">
        <v>431013</v>
      </c>
      <c r="C20" s="125">
        <v>332806</v>
      </c>
      <c r="D20" s="38">
        <v>1.6</v>
      </c>
      <c r="E20" s="125">
        <v>313198</v>
      </c>
      <c r="F20" s="125">
        <v>19607</v>
      </c>
      <c r="G20" s="126">
        <v>94.1</v>
      </c>
      <c r="H20" s="40">
        <v>81.8</v>
      </c>
      <c r="I20" s="40">
        <v>94.6</v>
      </c>
      <c r="J20" s="125">
        <v>293231</v>
      </c>
      <c r="K20" s="126">
        <v>23.7</v>
      </c>
      <c r="L20" s="40">
        <v>95.7</v>
      </c>
      <c r="M20" s="113">
        <v>100.5</v>
      </c>
      <c r="N20" s="12">
        <v>5</v>
      </c>
      <c r="O20" s="60">
        <v>327671</v>
      </c>
      <c r="P20" s="40">
        <v>100.5</v>
      </c>
      <c r="Q20" s="13">
        <f t="shared" si="0"/>
        <v>3311.502487562189</v>
      </c>
      <c r="R20" s="13">
        <f t="shared" si="1"/>
        <v>3260.407960199005</v>
      </c>
      <c r="S20" s="13">
        <f t="shared" si="2"/>
        <v>1.5671206789737084</v>
      </c>
      <c r="T20" s="13"/>
      <c r="U20" s="40" t="s">
        <v>34</v>
      </c>
      <c r="V20" s="13"/>
      <c r="W20" s="13"/>
      <c r="X20" s="13"/>
      <c r="Y20" s="13"/>
      <c r="Z20" s="14"/>
      <c r="AA20" s="14"/>
      <c r="AB20" s="14"/>
    </row>
    <row r="21" spans="1:28" s="15" customFormat="1" ht="16.5" customHeight="1">
      <c r="A21" s="61" t="s">
        <v>39</v>
      </c>
      <c r="B21" s="36">
        <v>735579</v>
      </c>
      <c r="C21" s="125">
        <v>607088</v>
      </c>
      <c r="D21" s="38">
        <v>7.7</v>
      </c>
      <c r="E21" s="125">
        <v>300190</v>
      </c>
      <c r="F21" s="125">
        <v>306898</v>
      </c>
      <c r="G21" s="126">
        <v>49.4</v>
      </c>
      <c r="H21" s="40">
        <v>139.8</v>
      </c>
      <c r="I21" s="40">
        <v>90.8</v>
      </c>
      <c r="J21" s="125">
        <v>280587</v>
      </c>
      <c r="K21" s="126">
        <v>23.9</v>
      </c>
      <c r="L21" s="40">
        <v>93.7</v>
      </c>
      <c r="M21" s="113">
        <v>100.3</v>
      </c>
      <c r="N21" s="12">
        <v>6</v>
      </c>
      <c r="O21" s="60">
        <v>565004</v>
      </c>
      <c r="P21" s="40">
        <v>100.5</v>
      </c>
      <c r="Q21" s="13">
        <f t="shared" si="0"/>
        <v>6052.72183449651</v>
      </c>
      <c r="R21" s="13">
        <f t="shared" si="1"/>
        <v>5621.9303482587065</v>
      </c>
      <c r="S21" s="13">
        <f t="shared" si="2"/>
        <v>7.6626969661983395</v>
      </c>
      <c r="T21" s="13"/>
      <c r="U21" s="40" t="s">
        <v>34</v>
      </c>
      <c r="V21" s="13"/>
      <c r="W21" s="13"/>
      <c r="X21" s="13"/>
      <c r="Y21" s="13"/>
      <c r="Z21" s="14"/>
      <c r="AA21" s="14"/>
      <c r="AB21" s="14"/>
    </row>
    <row r="22" spans="1:28" s="15" customFormat="1" ht="16.5" customHeight="1">
      <c r="A22" s="61" t="s">
        <v>40</v>
      </c>
      <c r="B22" s="36">
        <v>592452</v>
      </c>
      <c r="C22" s="125">
        <v>489689</v>
      </c>
      <c r="D22" s="38">
        <v>-4.4</v>
      </c>
      <c r="E22" s="125">
        <v>321876</v>
      </c>
      <c r="F22" s="125">
        <v>167813</v>
      </c>
      <c r="G22" s="126">
        <v>65.7</v>
      </c>
      <c r="H22" s="40">
        <v>112.8</v>
      </c>
      <c r="I22" s="40">
        <v>97.6</v>
      </c>
      <c r="J22" s="125">
        <v>291632</v>
      </c>
      <c r="K22" s="126">
        <v>23.1</v>
      </c>
      <c r="L22" s="40">
        <v>97</v>
      </c>
      <c r="M22" s="113">
        <v>100.1</v>
      </c>
      <c r="N22" s="12">
        <v>7</v>
      </c>
      <c r="O22" s="60">
        <v>512618</v>
      </c>
      <c r="P22" s="40">
        <v>100.2</v>
      </c>
      <c r="Q22" s="13">
        <f t="shared" si="0"/>
        <v>4891.998001998002</v>
      </c>
      <c r="R22" s="13">
        <f t="shared" si="1"/>
        <v>5115.948103792415</v>
      </c>
      <c r="S22" s="13">
        <f t="shared" si="2"/>
        <v>-4.377489709647378</v>
      </c>
      <c r="T22" s="13"/>
      <c r="U22" s="40" t="s">
        <v>34</v>
      </c>
      <c r="V22" s="13"/>
      <c r="W22" s="13"/>
      <c r="X22" s="13"/>
      <c r="Y22" s="13"/>
      <c r="Z22" s="14"/>
      <c r="AA22" s="14"/>
      <c r="AB22" s="14"/>
    </row>
    <row r="23" spans="1:28" s="15" customFormat="1" ht="16.5" customHeight="1">
      <c r="A23" s="61" t="s">
        <v>41</v>
      </c>
      <c r="B23" s="36">
        <v>467786</v>
      </c>
      <c r="C23" s="125">
        <v>393486</v>
      </c>
      <c r="D23" s="38">
        <v>-2.7</v>
      </c>
      <c r="E23" s="125">
        <v>324876</v>
      </c>
      <c r="F23" s="125">
        <v>68610</v>
      </c>
      <c r="G23" s="126">
        <v>82.6</v>
      </c>
      <c r="H23" s="40">
        <v>88.6</v>
      </c>
      <c r="I23" s="40">
        <v>97.9</v>
      </c>
      <c r="J23" s="125">
        <v>296035</v>
      </c>
      <c r="K23" s="126">
        <v>23.8</v>
      </c>
      <c r="L23" s="40">
        <v>97.4</v>
      </c>
      <c r="M23" s="113">
        <v>100.7</v>
      </c>
      <c r="N23" s="12">
        <v>8</v>
      </c>
      <c r="O23" s="60">
        <v>405019</v>
      </c>
      <c r="P23" s="40">
        <v>100.9</v>
      </c>
      <c r="Q23" s="13">
        <f t="shared" si="0"/>
        <v>3907.5074478649453</v>
      </c>
      <c r="R23" s="13">
        <f t="shared" si="1"/>
        <v>4014.06342913776</v>
      </c>
      <c r="S23" s="13">
        <f t="shared" si="2"/>
        <v>-2.6545664550124854</v>
      </c>
      <c r="T23" s="13"/>
      <c r="U23" s="40" t="s">
        <v>34</v>
      </c>
      <c r="V23" s="13"/>
      <c r="W23" s="13"/>
      <c r="X23" s="13"/>
      <c r="Y23" s="13"/>
      <c r="Z23" s="14"/>
      <c r="AA23" s="14"/>
      <c r="AB23" s="14"/>
    </row>
    <row r="24" spans="1:28" s="15" customFormat="1" ht="16.5" customHeight="1">
      <c r="A24" s="61" t="s">
        <v>42</v>
      </c>
      <c r="B24" s="36">
        <v>431793</v>
      </c>
      <c r="C24" s="125">
        <v>362829</v>
      </c>
      <c r="D24" s="38">
        <v>0.4</v>
      </c>
      <c r="E24" s="125">
        <v>311331</v>
      </c>
      <c r="F24" s="125">
        <v>51498</v>
      </c>
      <c r="G24" s="126">
        <v>85.8</v>
      </c>
      <c r="H24" s="40">
        <v>81.7</v>
      </c>
      <c r="I24" s="40">
        <v>93.7</v>
      </c>
      <c r="J24" s="125">
        <v>281448</v>
      </c>
      <c r="K24" s="126">
        <v>24.1</v>
      </c>
      <c r="L24" s="40">
        <v>94</v>
      </c>
      <c r="M24" s="113">
        <v>100.8</v>
      </c>
      <c r="N24" s="12">
        <v>9</v>
      </c>
      <c r="O24" s="60">
        <v>362153</v>
      </c>
      <c r="P24" s="40">
        <v>101</v>
      </c>
      <c r="Q24" s="13">
        <f t="shared" si="0"/>
        <v>3599.4940476190477</v>
      </c>
      <c r="R24" s="13">
        <f t="shared" si="1"/>
        <v>3585.6732673267325</v>
      </c>
      <c r="S24" s="13">
        <f t="shared" si="2"/>
        <v>0.3854444970837818</v>
      </c>
      <c r="T24" s="13"/>
      <c r="U24" s="40" t="s">
        <v>71</v>
      </c>
      <c r="V24" s="13"/>
      <c r="W24" s="13"/>
      <c r="X24" s="13"/>
      <c r="Y24" s="13"/>
      <c r="Z24" s="14"/>
      <c r="AA24" s="14"/>
      <c r="AB24" s="14"/>
    </row>
    <row r="25" spans="1:28" s="15" customFormat="1" ht="16.5" customHeight="1">
      <c r="A25" s="61" t="s">
        <v>43</v>
      </c>
      <c r="B25" s="36">
        <v>469981</v>
      </c>
      <c r="C25" s="125">
        <v>396530</v>
      </c>
      <c r="D25" s="38">
        <v>0</v>
      </c>
      <c r="E25" s="125">
        <v>326737</v>
      </c>
      <c r="F25" s="125">
        <v>69792</v>
      </c>
      <c r="G25" s="126">
        <v>82.4</v>
      </c>
      <c r="H25" s="40">
        <v>88.7</v>
      </c>
      <c r="I25" s="40">
        <v>98.2</v>
      </c>
      <c r="J25" s="125">
        <v>296984</v>
      </c>
      <c r="K25" s="126">
        <v>23</v>
      </c>
      <c r="L25" s="40">
        <v>98.6</v>
      </c>
      <c r="M25" s="113">
        <v>101</v>
      </c>
      <c r="N25" s="12">
        <v>10</v>
      </c>
      <c r="O25" s="60">
        <v>395684</v>
      </c>
      <c r="P25" s="40">
        <v>100.8</v>
      </c>
      <c r="Q25" s="13">
        <f t="shared" si="0"/>
        <v>3926.039603960396</v>
      </c>
      <c r="R25" s="13">
        <f t="shared" si="1"/>
        <v>3925.436507936508</v>
      </c>
      <c r="S25" s="13">
        <f t="shared" si="2"/>
        <v>0.0153637951516572</v>
      </c>
      <c r="T25" s="13"/>
      <c r="U25" s="40" t="s">
        <v>34</v>
      </c>
      <c r="V25" s="13"/>
      <c r="W25" s="13"/>
      <c r="X25" s="13"/>
      <c r="Y25" s="13"/>
      <c r="Z25" s="14"/>
      <c r="AA25" s="14"/>
      <c r="AB25" s="14"/>
    </row>
    <row r="26" spans="1:28" s="15" customFormat="1" ht="16.5" customHeight="1">
      <c r="A26" s="61" t="s">
        <v>44</v>
      </c>
      <c r="B26" s="36">
        <v>435640</v>
      </c>
      <c r="C26" s="125">
        <v>365650</v>
      </c>
      <c r="D26" s="38">
        <v>-2.5</v>
      </c>
      <c r="E26" s="125">
        <v>302879</v>
      </c>
      <c r="F26" s="125">
        <v>62771</v>
      </c>
      <c r="G26" s="126">
        <v>82.8</v>
      </c>
      <c r="H26" s="40">
        <v>82.4</v>
      </c>
      <c r="I26" s="40">
        <v>91.2</v>
      </c>
      <c r="J26" s="125">
        <v>282836</v>
      </c>
      <c r="K26" s="126">
        <v>23.2</v>
      </c>
      <c r="L26" s="40">
        <v>94.7</v>
      </c>
      <c r="M26" s="113">
        <v>100.8</v>
      </c>
      <c r="N26" s="12">
        <v>11</v>
      </c>
      <c r="O26" s="60">
        <v>372614</v>
      </c>
      <c r="P26" s="40">
        <v>100.2</v>
      </c>
      <c r="Q26" s="13">
        <f t="shared" si="0"/>
        <v>3627.480158730159</v>
      </c>
      <c r="R26" s="13">
        <f t="shared" si="1"/>
        <v>3718.702594810379</v>
      </c>
      <c r="S26" s="13">
        <f t="shared" si="2"/>
        <v>-2.4530715687650115</v>
      </c>
      <c r="T26" s="13"/>
      <c r="U26" s="40" t="s">
        <v>34</v>
      </c>
      <c r="V26" s="13"/>
      <c r="W26" s="13"/>
      <c r="X26" s="13"/>
      <c r="Y26" s="13"/>
      <c r="Z26" s="14"/>
      <c r="AA26" s="14"/>
      <c r="AB26" s="14"/>
    </row>
    <row r="27" spans="1:28" s="15" customFormat="1" ht="16.5" customHeight="1">
      <c r="A27" s="119" t="s">
        <v>45</v>
      </c>
      <c r="B27" s="62">
        <v>950654</v>
      </c>
      <c r="C27" s="127">
        <v>807253</v>
      </c>
      <c r="D27" s="64">
        <v>-3.5</v>
      </c>
      <c r="E27" s="127">
        <v>379388</v>
      </c>
      <c r="F27" s="127">
        <v>427865</v>
      </c>
      <c r="G27" s="128">
        <v>47</v>
      </c>
      <c r="H27" s="66">
        <v>179.2</v>
      </c>
      <c r="I27" s="66">
        <v>113.9</v>
      </c>
      <c r="J27" s="127">
        <v>351667</v>
      </c>
      <c r="K27" s="128">
        <v>23.9</v>
      </c>
      <c r="L27" s="66">
        <v>114.1</v>
      </c>
      <c r="M27" s="66">
        <v>101.1</v>
      </c>
      <c r="N27" s="12">
        <v>12</v>
      </c>
      <c r="O27" s="63">
        <v>829235</v>
      </c>
      <c r="P27" s="66">
        <v>100.2</v>
      </c>
      <c r="Q27" s="13">
        <f t="shared" si="0"/>
        <v>7984.698318496538</v>
      </c>
      <c r="R27" s="13">
        <f t="shared" si="1"/>
        <v>8275.798403193612</v>
      </c>
      <c r="S27" s="13">
        <f t="shared" si="2"/>
        <v>-3.517486416594423</v>
      </c>
      <c r="T27" s="13"/>
      <c r="U27" s="66" t="s">
        <v>34</v>
      </c>
      <c r="V27" s="13"/>
      <c r="W27" s="13"/>
      <c r="X27" s="13"/>
      <c r="Y27" s="13"/>
      <c r="Z27" s="14"/>
      <c r="AA27" s="14"/>
      <c r="AB27" s="14"/>
    </row>
    <row r="28" spans="1:28" s="15" customFormat="1" ht="16.5" customHeight="1">
      <c r="A28" s="142" t="s">
        <v>50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3"/>
      <c r="O28" s="12"/>
      <c r="P28" s="13"/>
      <c r="Q28" s="13"/>
      <c r="S28" s="13"/>
      <c r="T28" s="13"/>
      <c r="U28" s="13"/>
      <c r="V28" s="13"/>
      <c r="W28" s="13"/>
      <c r="X28" s="13"/>
      <c r="Y28" s="13"/>
      <c r="Z28" s="14"/>
      <c r="AA28" s="14"/>
      <c r="AB28" s="14"/>
    </row>
    <row r="29" spans="1:28" s="15" customFormat="1" ht="16.5" customHeight="1">
      <c r="A29" s="67" t="s">
        <v>65</v>
      </c>
      <c r="B29" s="55"/>
      <c r="C29" s="96"/>
      <c r="D29" s="97"/>
      <c r="E29" s="55"/>
      <c r="F29" s="67"/>
      <c r="G29" s="67" t="s">
        <v>46</v>
      </c>
      <c r="H29" s="97"/>
      <c r="I29" s="97"/>
      <c r="J29" s="55"/>
      <c r="K29" s="97"/>
      <c r="L29" s="97"/>
      <c r="M29" s="97"/>
      <c r="N29" s="85" t="s">
        <v>34</v>
      </c>
      <c r="O29" s="86" t="s">
        <v>34</v>
      </c>
      <c r="P29" s="87" t="s">
        <v>34</v>
      </c>
      <c r="Q29" s="13" t="s">
        <v>34</v>
      </c>
      <c r="R29" s="13" t="s">
        <v>34</v>
      </c>
      <c r="S29" s="13" t="s">
        <v>34</v>
      </c>
      <c r="T29" s="13"/>
      <c r="U29" s="13"/>
      <c r="V29" s="13"/>
      <c r="W29" s="13"/>
      <c r="X29" s="13"/>
      <c r="Y29" s="13"/>
      <c r="Z29" s="14"/>
      <c r="AA29" s="14"/>
      <c r="AB29" s="14"/>
    </row>
    <row r="30" spans="1:28" s="15" customFormat="1" ht="16.5" customHeight="1">
      <c r="A30" s="67" t="s">
        <v>33</v>
      </c>
      <c r="B30" s="55"/>
      <c r="C30" s="96"/>
      <c r="D30" s="97"/>
      <c r="E30" s="55"/>
      <c r="F30" s="67"/>
      <c r="G30" s="67" t="s">
        <v>61</v>
      </c>
      <c r="H30" s="97"/>
      <c r="I30" s="97"/>
      <c r="J30" s="55"/>
      <c r="K30" s="97"/>
      <c r="L30" s="97"/>
      <c r="M30" s="97"/>
      <c r="N30" s="12"/>
      <c r="O30" s="1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  <c r="AA30" s="14"/>
      <c r="AB30" s="14"/>
    </row>
    <row r="31" spans="1:28" s="15" customFormat="1" ht="16.5" customHeight="1">
      <c r="A31" s="67" t="s">
        <v>47</v>
      </c>
      <c r="B31" s="55"/>
      <c r="C31" s="96"/>
      <c r="D31" s="97"/>
      <c r="E31" s="55"/>
      <c r="F31" s="67"/>
      <c r="G31" s="67" t="s">
        <v>48</v>
      </c>
      <c r="H31" s="97"/>
      <c r="I31" s="97"/>
      <c r="J31" s="55"/>
      <c r="K31" s="97"/>
      <c r="L31" s="97"/>
      <c r="M31" s="97"/>
      <c r="N31" s="12"/>
      <c r="O31" s="12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4"/>
      <c r="AA31" s="14"/>
      <c r="AB31" s="14"/>
    </row>
    <row r="32" spans="1:28" s="15" customFormat="1" ht="16.5" customHeight="1">
      <c r="A32" s="67" t="s">
        <v>49</v>
      </c>
      <c r="B32" s="55"/>
      <c r="C32" s="96"/>
      <c r="D32" s="97"/>
      <c r="E32" s="55"/>
      <c r="F32" s="55"/>
      <c r="G32" s="97"/>
      <c r="H32" s="97"/>
      <c r="I32" s="97"/>
      <c r="J32" s="55"/>
      <c r="K32" s="97"/>
      <c r="L32" s="97"/>
      <c r="M32" s="97"/>
      <c r="N32" s="12"/>
      <c r="O32" s="1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  <c r="AA32" s="14"/>
      <c r="AB32" s="14"/>
    </row>
    <row r="33" spans="1:28" ht="13.5">
      <c r="A33" s="67" t="s">
        <v>60</v>
      </c>
      <c r="B33" s="98"/>
      <c r="C33" s="99"/>
      <c r="D33" s="100"/>
      <c r="E33" s="98"/>
      <c r="F33" s="98"/>
      <c r="G33" s="100"/>
      <c r="H33" s="100"/>
      <c r="I33" s="100"/>
      <c r="J33" s="98"/>
      <c r="K33" s="100"/>
      <c r="L33" s="100"/>
      <c r="M33" s="100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  <c r="AA33" s="7"/>
      <c r="AB33" s="7"/>
    </row>
    <row r="34" spans="1:28" s="15" customFormat="1" ht="16.5" customHeight="1">
      <c r="A34" s="67"/>
      <c r="B34" s="55"/>
      <c r="C34" s="68"/>
      <c r="D34" s="69"/>
      <c r="E34" s="55"/>
      <c r="F34" s="55"/>
      <c r="G34" s="69"/>
      <c r="H34" s="69"/>
      <c r="I34" s="69"/>
      <c r="J34" s="55"/>
      <c r="K34" s="69"/>
      <c r="L34" s="69"/>
      <c r="M34" s="69"/>
      <c r="N34" s="12"/>
      <c r="O34" s="58"/>
      <c r="P34" s="59"/>
      <c r="Q34" s="13"/>
      <c r="R34" s="13"/>
      <c r="S34" s="13"/>
      <c r="T34" s="13"/>
      <c r="U34" s="13"/>
      <c r="V34" s="13"/>
      <c r="W34" s="13"/>
      <c r="X34" s="13"/>
      <c r="Y34" s="13"/>
      <c r="Z34" s="14"/>
      <c r="AA34" s="14"/>
      <c r="AB34" s="14"/>
    </row>
    <row r="35" spans="1:28" s="15" customFormat="1" ht="16.5" customHeight="1" thickBot="1">
      <c r="A35" s="8" t="s">
        <v>0</v>
      </c>
      <c r="B35" s="9"/>
      <c r="C35" s="70"/>
      <c r="D35" s="71"/>
      <c r="E35" s="9"/>
      <c r="F35" s="141" t="s">
        <v>74</v>
      </c>
      <c r="G35" s="141"/>
      <c r="H35" s="72"/>
      <c r="I35" s="72"/>
      <c r="J35" s="9"/>
      <c r="K35" s="72"/>
      <c r="L35" s="72"/>
      <c r="M35" s="72"/>
      <c r="N35" s="12"/>
      <c r="O35" s="58"/>
      <c r="P35" s="59"/>
      <c r="Q35" s="73" t="s">
        <v>28</v>
      </c>
      <c r="R35" s="74" t="s">
        <v>29</v>
      </c>
      <c r="S35" s="13" t="s">
        <v>70</v>
      </c>
      <c r="T35" s="13"/>
      <c r="U35" s="13"/>
      <c r="V35" s="13"/>
      <c r="W35" s="13"/>
      <c r="X35" s="13"/>
      <c r="Y35" s="13"/>
      <c r="Z35" s="14"/>
      <c r="AA35" s="14"/>
      <c r="AB35" s="14"/>
    </row>
    <row r="36" spans="1:28" s="24" customFormat="1" ht="16.5" customHeight="1" thickTop="1">
      <c r="A36" s="16" t="s">
        <v>1</v>
      </c>
      <c r="B36" s="17" t="s">
        <v>2</v>
      </c>
      <c r="C36" s="75"/>
      <c r="D36" s="19"/>
      <c r="E36" s="20"/>
      <c r="F36" s="20"/>
      <c r="G36" s="19"/>
      <c r="H36" s="19"/>
      <c r="I36" s="19"/>
      <c r="J36" s="21" t="s">
        <v>3</v>
      </c>
      <c r="K36" s="22"/>
      <c r="L36" s="19"/>
      <c r="M36" s="23" t="s">
        <v>4</v>
      </c>
      <c r="N36" s="25"/>
      <c r="O36" s="76"/>
      <c r="P36" s="77"/>
      <c r="Q36" s="78"/>
      <c r="R36" s="78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s="24" customFormat="1" ht="16.5" customHeight="1">
      <c r="A37" s="143" t="s">
        <v>5</v>
      </c>
      <c r="B37" s="26"/>
      <c r="C37" s="153" t="s">
        <v>55</v>
      </c>
      <c r="D37" s="147" t="s">
        <v>56</v>
      </c>
      <c r="E37" s="26"/>
      <c r="F37" s="79"/>
      <c r="G37" s="27" t="s">
        <v>6</v>
      </c>
      <c r="H37" s="28" t="s">
        <v>7</v>
      </c>
      <c r="I37" s="22"/>
      <c r="J37" s="26"/>
      <c r="K37" s="150" t="s">
        <v>57</v>
      </c>
      <c r="L37" s="27" t="s">
        <v>8</v>
      </c>
      <c r="M37" s="23" t="s">
        <v>9</v>
      </c>
      <c r="N37" s="25"/>
      <c r="O37" s="76"/>
      <c r="P37" s="80"/>
      <c r="Q37" s="114">
        <v>546000</v>
      </c>
      <c r="R37" s="114">
        <v>307204</v>
      </c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s="24" customFormat="1" ht="16.5" customHeight="1">
      <c r="A38" s="143"/>
      <c r="B38" s="29" t="s">
        <v>10</v>
      </c>
      <c r="C38" s="154"/>
      <c r="D38" s="148"/>
      <c r="E38" s="29" t="s">
        <v>11</v>
      </c>
      <c r="F38" s="29" t="s">
        <v>12</v>
      </c>
      <c r="G38" s="27" t="s">
        <v>13</v>
      </c>
      <c r="H38" s="27" t="s">
        <v>14</v>
      </c>
      <c r="I38" s="27" t="s">
        <v>15</v>
      </c>
      <c r="J38" s="29" t="s">
        <v>11</v>
      </c>
      <c r="K38" s="151"/>
      <c r="L38" s="27" t="s">
        <v>59</v>
      </c>
      <c r="M38" s="23" t="s">
        <v>17</v>
      </c>
      <c r="N38" s="82"/>
      <c r="O38" s="139" t="s">
        <v>69</v>
      </c>
      <c r="P38" s="139"/>
      <c r="Q38" s="82"/>
      <c r="R38" s="82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s="24" customFormat="1" ht="16.5" customHeight="1">
      <c r="A39" s="30"/>
      <c r="B39" s="31"/>
      <c r="C39" s="155"/>
      <c r="D39" s="149"/>
      <c r="E39" s="31"/>
      <c r="F39" s="31"/>
      <c r="G39" s="107" t="s">
        <v>18</v>
      </c>
      <c r="H39" s="32" t="s">
        <v>10</v>
      </c>
      <c r="I39" s="32" t="s">
        <v>19</v>
      </c>
      <c r="J39" s="31"/>
      <c r="K39" s="152"/>
      <c r="L39" s="32" t="s">
        <v>58</v>
      </c>
      <c r="M39" s="33" t="s">
        <v>30</v>
      </c>
      <c r="N39" s="82"/>
      <c r="O39" s="34" t="s">
        <v>23</v>
      </c>
      <c r="P39" s="35" t="s">
        <v>24</v>
      </c>
      <c r="Q39" s="25" t="s">
        <v>25</v>
      </c>
      <c r="R39" s="25" t="s">
        <v>26</v>
      </c>
      <c r="S39" s="25" t="s">
        <v>27</v>
      </c>
      <c r="T39" s="25"/>
      <c r="U39" s="25"/>
      <c r="V39" s="25"/>
      <c r="W39" s="25"/>
      <c r="X39" s="25"/>
      <c r="Y39" s="25"/>
      <c r="Z39" s="25"/>
      <c r="AA39" s="25"/>
      <c r="AB39" s="25"/>
    </row>
    <row r="40" spans="1:28" s="15" customFormat="1" ht="16.5" customHeight="1">
      <c r="A40" s="106" t="s">
        <v>66</v>
      </c>
      <c r="B40" s="81">
        <v>526869</v>
      </c>
      <c r="C40" s="37">
        <v>438768</v>
      </c>
      <c r="D40" s="38">
        <v>-4.8</v>
      </c>
      <c r="E40" s="37">
        <v>305488</v>
      </c>
      <c r="F40" s="39">
        <v>133280</v>
      </c>
      <c r="G40" s="44">
        <v>69.6</v>
      </c>
      <c r="H40" s="40">
        <f>(B40/$Q$37*100)/M40*100</f>
        <v>96.01607347876005</v>
      </c>
      <c r="I40" s="40">
        <f>(E40/$R$37*100)/M40*100</f>
        <v>98.94668012264817</v>
      </c>
      <c r="J40" s="37">
        <v>285222</v>
      </c>
      <c r="K40" s="40">
        <v>22.3</v>
      </c>
      <c r="L40" s="83" t="s">
        <v>31</v>
      </c>
      <c r="M40" s="84">
        <v>100.5</v>
      </c>
      <c r="N40" s="85">
        <v>14</v>
      </c>
      <c r="O40" s="37">
        <v>462044</v>
      </c>
      <c r="P40" s="84">
        <v>100.8</v>
      </c>
      <c r="Q40" s="13">
        <f>SUM(C40/M40)</f>
        <v>4365.850746268657</v>
      </c>
      <c r="R40" s="13">
        <f>SUM(O40/P40)</f>
        <v>4583.769841269841</v>
      </c>
      <c r="S40" s="13">
        <f>SUM((Q40/R40)*100)-100</f>
        <v>-4.754145660612281</v>
      </c>
      <c r="T40" s="13"/>
      <c r="U40" s="13"/>
      <c r="V40" s="13"/>
      <c r="W40" s="13"/>
      <c r="X40" s="13"/>
      <c r="Y40" s="13"/>
      <c r="Z40" s="14"/>
      <c r="AA40" s="14"/>
      <c r="AB40" s="14"/>
    </row>
    <row r="41" spans="1:28" s="15" customFormat="1" ht="16.5" customHeight="1">
      <c r="A41" s="104" t="s">
        <v>62</v>
      </c>
      <c r="B41" s="81">
        <v>606118</v>
      </c>
      <c r="C41" s="37">
        <v>510969</v>
      </c>
      <c r="D41" s="38">
        <v>16.6</v>
      </c>
      <c r="E41" s="37">
        <v>326655</v>
      </c>
      <c r="F41" s="39">
        <v>184315</v>
      </c>
      <c r="G41" s="44">
        <v>63.9</v>
      </c>
      <c r="H41" s="40">
        <f>(B41/$Q$37*100)/M41*100</f>
        <v>110.56834931336925</v>
      </c>
      <c r="I41" s="40">
        <f>(E41/$R$37*100)/M41*100</f>
        <v>105.90799132087166</v>
      </c>
      <c r="J41" s="37">
        <v>300004</v>
      </c>
      <c r="K41" s="40">
        <v>20.8</v>
      </c>
      <c r="L41" s="83" t="s">
        <v>31</v>
      </c>
      <c r="M41" s="84">
        <v>100.4</v>
      </c>
      <c r="N41" s="85">
        <v>15</v>
      </c>
      <c r="O41" s="37">
        <v>438768</v>
      </c>
      <c r="P41" s="84">
        <v>100.5</v>
      </c>
      <c r="Q41" s="13">
        <f>SUM(C41/M41)</f>
        <v>5089.332669322709</v>
      </c>
      <c r="R41" s="13">
        <f>SUM(O41/P41)</f>
        <v>4365.850746268657</v>
      </c>
      <c r="S41" s="13">
        <f>SUM((Q41/R41)*100)-100</f>
        <v>16.57138471058333</v>
      </c>
      <c r="T41" s="13"/>
      <c r="U41" s="13"/>
      <c r="V41" s="13"/>
      <c r="W41" s="13"/>
      <c r="X41" s="13"/>
      <c r="Y41" s="13"/>
      <c r="Z41" s="14"/>
      <c r="AA41" s="14"/>
      <c r="AB41" s="14"/>
    </row>
    <row r="42" spans="1:28" s="15" customFormat="1" ht="16.5" customHeight="1">
      <c r="A42" s="110" t="s">
        <v>63</v>
      </c>
      <c r="B42" s="81">
        <v>546000</v>
      </c>
      <c r="C42" s="37">
        <v>463178</v>
      </c>
      <c r="D42" s="38">
        <v>-9</v>
      </c>
      <c r="E42" s="37">
        <v>307204</v>
      </c>
      <c r="F42" s="39">
        <v>155974</v>
      </c>
      <c r="G42" s="44">
        <v>66.3</v>
      </c>
      <c r="H42" s="40">
        <f>(B42/$Q$37*100)/M42*100</f>
        <v>100</v>
      </c>
      <c r="I42" s="40">
        <f>(E42/$R$37*100)/M42*100</f>
        <v>100</v>
      </c>
      <c r="J42" s="37">
        <v>285816</v>
      </c>
      <c r="K42" s="40">
        <v>21.6</v>
      </c>
      <c r="L42" s="83" t="s">
        <v>31</v>
      </c>
      <c r="M42" s="84">
        <v>100</v>
      </c>
      <c r="N42" s="85">
        <v>16</v>
      </c>
      <c r="O42" s="37">
        <v>510969</v>
      </c>
      <c r="P42" s="84">
        <v>100.4</v>
      </c>
      <c r="Q42" s="13">
        <f>SUM(C42/M42)</f>
        <v>4631.78</v>
      </c>
      <c r="R42" s="13">
        <f>SUM(O42/P42)</f>
        <v>5089.332669322709</v>
      </c>
      <c r="S42" s="13">
        <f>SUM((Q42/R42)*100)-100</f>
        <v>-8.990425642260107</v>
      </c>
      <c r="T42" s="13"/>
      <c r="U42" s="13"/>
      <c r="V42" s="13"/>
      <c r="W42" s="13"/>
      <c r="X42" s="13"/>
      <c r="Y42" s="13"/>
      <c r="Z42" s="14"/>
      <c r="AA42" s="14"/>
      <c r="AB42" s="14"/>
    </row>
    <row r="43" spans="1:28" s="15" customFormat="1" ht="16.5" customHeight="1">
      <c r="A43" s="110" t="s">
        <v>54</v>
      </c>
      <c r="B43" s="131">
        <v>569976</v>
      </c>
      <c r="C43" s="43">
        <v>470613</v>
      </c>
      <c r="D43" s="38">
        <v>1.5</v>
      </c>
      <c r="E43" s="43">
        <v>324910</v>
      </c>
      <c r="F43" s="39">
        <v>145703</v>
      </c>
      <c r="G43" s="44">
        <v>69</v>
      </c>
      <c r="H43" s="40">
        <f>(B43/$Q$37*100)/M43*100</f>
        <v>104.28692186933945</v>
      </c>
      <c r="I43" s="40">
        <f>(E43/$R$37*100)/M43*100</f>
        <v>105.65793888927703</v>
      </c>
      <c r="J43" s="43">
        <v>303467</v>
      </c>
      <c r="K43" s="44">
        <v>21</v>
      </c>
      <c r="L43" s="83" t="s">
        <v>31</v>
      </c>
      <c r="M43" s="132">
        <v>100.1</v>
      </c>
      <c r="N43" s="85">
        <v>17</v>
      </c>
      <c r="O43" s="37">
        <v>463178</v>
      </c>
      <c r="P43" s="84">
        <v>100</v>
      </c>
      <c r="Q43" s="13">
        <f>SUM(C43/M43)</f>
        <v>4701.428571428572</v>
      </c>
      <c r="R43" s="13">
        <f>SUM(O43/P43)</f>
        <v>4631.78</v>
      </c>
      <c r="S43" s="13">
        <f>SUM((Q43/R43)*100)-100</f>
        <v>1.50371069931154</v>
      </c>
      <c r="T43" s="13"/>
      <c r="U43" s="13"/>
      <c r="V43" s="13"/>
      <c r="W43" s="13"/>
      <c r="X43" s="13"/>
      <c r="Y43" s="13"/>
      <c r="Z43" s="14"/>
      <c r="AA43" s="14"/>
      <c r="AB43" s="14"/>
    </row>
    <row r="44" spans="1:28" s="52" customFormat="1" ht="16.5" customHeight="1">
      <c r="A44" s="115"/>
      <c r="B44" s="46"/>
      <c r="C44" s="47"/>
      <c r="D44" s="48"/>
      <c r="E44" s="47"/>
      <c r="F44" s="89"/>
      <c r="G44" s="49"/>
      <c r="H44" s="108"/>
      <c r="I44" s="108"/>
      <c r="J44" s="47"/>
      <c r="K44" s="49"/>
      <c r="L44" s="90"/>
      <c r="M44" s="91"/>
      <c r="N44" s="92"/>
      <c r="P44" s="109"/>
      <c r="Q44" s="53"/>
      <c r="R44" s="53"/>
      <c r="S44" s="53"/>
      <c r="T44" s="53"/>
      <c r="U44" s="53"/>
      <c r="V44" s="53"/>
      <c r="W44" s="53"/>
      <c r="X44" s="53"/>
      <c r="Y44" s="53"/>
      <c r="Z44" s="54"/>
      <c r="AA44" s="54"/>
      <c r="AB44" s="54"/>
    </row>
    <row r="45" spans="1:25" s="137" customFormat="1" ht="13.5">
      <c r="A45" s="115" t="s">
        <v>67</v>
      </c>
      <c r="B45" s="124">
        <v>519281</v>
      </c>
      <c r="C45" s="120">
        <v>434285</v>
      </c>
      <c r="D45" s="123">
        <v>-7.8</v>
      </c>
      <c r="E45" s="120">
        <v>309661</v>
      </c>
      <c r="F45" s="120">
        <v>124624</v>
      </c>
      <c r="G45" s="122">
        <v>71.3</v>
      </c>
      <c r="H45" s="108">
        <f>(B45/$Q$37*100)/M45*100</f>
        <v>94.91657710220585</v>
      </c>
      <c r="I45" s="108">
        <f>(E45/$R$37*100)/M45*100</f>
        <v>100.59859707935334</v>
      </c>
      <c r="J45" s="120">
        <v>307536</v>
      </c>
      <c r="K45" s="122">
        <v>20.6</v>
      </c>
      <c r="L45" s="90" t="s">
        <v>31</v>
      </c>
      <c r="M45" s="121">
        <v>100.2</v>
      </c>
      <c r="N45" s="117">
        <v>18</v>
      </c>
      <c r="O45" s="47">
        <v>470613</v>
      </c>
      <c r="P45" s="118">
        <v>100.1</v>
      </c>
      <c r="Q45" s="53">
        <f>SUM(C45/M45)</f>
        <v>4334.1816367265465</v>
      </c>
      <c r="R45" s="53">
        <f>SUM(O45/P45)</f>
        <v>4701.428571428572</v>
      </c>
      <c r="S45" s="53">
        <f>SUM((Q45/R45)*100)-100</f>
        <v>-7.811390285366684</v>
      </c>
      <c r="T45" s="136"/>
      <c r="U45" s="136"/>
      <c r="V45" s="136"/>
      <c r="W45" s="136"/>
      <c r="X45" s="136"/>
      <c r="Y45" s="136"/>
    </row>
    <row r="46" spans="1:28" s="15" customFormat="1" ht="16.5" customHeight="1">
      <c r="A46" s="55"/>
      <c r="B46" s="129"/>
      <c r="C46" s="114" t="s">
        <v>34</v>
      </c>
      <c r="D46" s="44"/>
      <c r="H46" s="44"/>
      <c r="I46" s="44"/>
      <c r="L46" s="94"/>
      <c r="M46" s="88"/>
      <c r="N46" s="13"/>
      <c r="O46" s="93"/>
      <c r="P46" s="35"/>
      <c r="Q46" s="78"/>
      <c r="R46" s="78"/>
      <c r="S46" s="13"/>
      <c r="T46" s="13"/>
      <c r="U46" s="13"/>
      <c r="V46" s="13"/>
      <c r="W46" s="13"/>
      <c r="X46" s="13"/>
      <c r="Y46" s="13"/>
      <c r="Z46" s="14"/>
      <c r="AA46" s="14"/>
      <c r="AB46" s="14"/>
    </row>
    <row r="47" spans="1:28" s="15" customFormat="1" ht="16.5" customHeight="1">
      <c r="A47" s="130" t="s">
        <v>68</v>
      </c>
      <c r="B47" s="133">
        <v>458754</v>
      </c>
      <c r="C47" s="125">
        <v>381227</v>
      </c>
      <c r="D47" s="38">
        <v>8.7</v>
      </c>
      <c r="E47" s="125">
        <v>319535</v>
      </c>
      <c r="F47" s="125">
        <v>61691</v>
      </c>
      <c r="G47" s="126">
        <v>83.8</v>
      </c>
      <c r="H47" s="40">
        <f aca="true" t="shared" si="3" ref="H47:H58">(B47/$Q$37*100)/M47*100</f>
        <v>84.1049841049841</v>
      </c>
      <c r="I47" s="40">
        <f aca="true" t="shared" si="4" ref="I47:I58">(E47/$R$37*100)/M47*100</f>
        <v>104.11806319411687</v>
      </c>
      <c r="J47" s="125">
        <v>302353</v>
      </c>
      <c r="K47" s="126">
        <v>19.3</v>
      </c>
      <c r="L47" s="83" t="s">
        <v>75</v>
      </c>
      <c r="M47" s="84">
        <v>99.9</v>
      </c>
      <c r="N47" s="85">
        <v>1</v>
      </c>
      <c r="O47" s="39">
        <v>351894</v>
      </c>
      <c r="P47" s="84">
        <v>100.2</v>
      </c>
      <c r="Q47" s="13">
        <f aca="true" t="shared" si="5" ref="Q47:Q58">SUM(C47/M47)</f>
        <v>3816.0860860860857</v>
      </c>
      <c r="R47" s="13">
        <f aca="true" t="shared" si="6" ref="R47:R58">SUM(O47/P47)</f>
        <v>3511.9161676646704</v>
      </c>
      <c r="S47" s="13">
        <f aca="true" t="shared" si="7" ref="S47:S58">SUM((Q47/R47)*100)-100</f>
        <v>8.661081412534969</v>
      </c>
      <c r="T47" s="13"/>
      <c r="U47" s="13"/>
      <c r="V47" s="13"/>
      <c r="W47" s="13"/>
      <c r="X47" s="13"/>
      <c r="Y47" s="13"/>
      <c r="Z47" s="14"/>
      <c r="AA47" s="14"/>
      <c r="AB47" s="14"/>
    </row>
    <row r="48" spans="1:28" s="15" customFormat="1" ht="16.5" customHeight="1">
      <c r="A48" s="61" t="s">
        <v>35</v>
      </c>
      <c r="B48" s="133">
        <v>467581</v>
      </c>
      <c r="C48" s="125">
        <v>390892</v>
      </c>
      <c r="D48" s="38">
        <v>-3.3</v>
      </c>
      <c r="E48" s="125">
        <v>338479</v>
      </c>
      <c r="F48" s="125">
        <v>52413</v>
      </c>
      <c r="G48" s="126">
        <v>86.6</v>
      </c>
      <c r="H48" s="40">
        <f t="shared" si="3"/>
        <v>86.06788521361386</v>
      </c>
      <c r="I48" s="40">
        <f t="shared" si="4"/>
        <v>110.73420251607642</v>
      </c>
      <c r="J48" s="125">
        <v>304527</v>
      </c>
      <c r="K48" s="126">
        <v>18</v>
      </c>
      <c r="L48" s="83" t="s">
        <v>32</v>
      </c>
      <c r="M48" s="84">
        <v>99.5</v>
      </c>
      <c r="N48" s="85">
        <v>2</v>
      </c>
      <c r="O48" s="39">
        <v>403291</v>
      </c>
      <c r="P48" s="84">
        <v>99.3</v>
      </c>
      <c r="Q48" s="13">
        <f t="shared" si="5"/>
        <v>3928.5628140703516</v>
      </c>
      <c r="R48" s="13">
        <f t="shared" si="6"/>
        <v>4061.339375629406</v>
      </c>
      <c r="S48" s="13">
        <f t="shared" si="7"/>
        <v>-3.269280138365133</v>
      </c>
      <c r="T48" s="13"/>
      <c r="U48" s="13"/>
      <c r="V48" s="13"/>
      <c r="W48" s="13"/>
      <c r="X48" s="13"/>
      <c r="Y48" s="13"/>
      <c r="Z48" s="14"/>
      <c r="AA48" s="14"/>
      <c r="AB48" s="14"/>
    </row>
    <row r="49" spans="1:28" s="15" customFormat="1" ht="16.5" customHeight="1">
      <c r="A49" s="61" t="s">
        <v>36</v>
      </c>
      <c r="B49" s="133">
        <v>405324</v>
      </c>
      <c r="C49" s="125">
        <v>340996</v>
      </c>
      <c r="D49" s="38">
        <v>-4.8</v>
      </c>
      <c r="E49" s="125">
        <v>328233</v>
      </c>
      <c r="F49" s="125">
        <v>12764</v>
      </c>
      <c r="G49" s="126">
        <v>96.3</v>
      </c>
      <c r="H49" s="40">
        <f t="shared" si="3"/>
        <v>74.60820586448727</v>
      </c>
      <c r="I49" s="40">
        <f t="shared" si="4"/>
        <v>107.38219947015712</v>
      </c>
      <c r="J49" s="125">
        <v>334923</v>
      </c>
      <c r="K49" s="126">
        <v>18.3</v>
      </c>
      <c r="L49" s="83" t="s">
        <v>32</v>
      </c>
      <c r="M49" s="84">
        <v>99.5</v>
      </c>
      <c r="N49" s="85">
        <v>3</v>
      </c>
      <c r="O49" s="39">
        <v>358494</v>
      </c>
      <c r="P49" s="84">
        <v>99.6</v>
      </c>
      <c r="Q49" s="13">
        <f t="shared" si="5"/>
        <v>3427.095477386935</v>
      </c>
      <c r="R49" s="13">
        <f t="shared" si="6"/>
        <v>3599.3373493975905</v>
      </c>
      <c r="S49" s="13">
        <f t="shared" si="7"/>
        <v>-4.785377287279928</v>
      </c>
      <c r="T49" s="13"/>
      <c r="U49" s="13"/>
      <c r="V49" s="13"/>
      <c r="W49" s="13"/>
      <c r="X49" s="13"/>
      <c r="Y49" s="13"/>
      <c r="Z49" s="14"/>
      <c r="AA49" s="14"/>
      <c r="AB49" s="14"/>
    </row>
    <row r="50" spans="1:28" s="15" customFormat="1" ht="16.5" customHeight="1">
      <c r="A50" s="61" t="s">
        <v>37</v>
      </c>
      <c r="B50" s="133">
        <v>461007</v>
      </c>
      <c r="C50" s="125">
        <v>397587</v>
      </c>
      <c r="D50" s="38">
        <v>-4.6</v>
      </c>
      <c r="E50" s="125">
        <v>313338</v>
      </c>
      <c r="F50" s="125">
        <v>84249</v>
      </c>
      <c r="G50" s="126">
        <v>78.8</v>
      </c>
      <c r="H50" s="40">
        <f t="shared" si="3"/>
        <v>84.51803451803451</v>
      </c>
      <c r="I50" s="40">
        <f t="shared" si="4"/>
        <v>102.0988176103344</v>
      </c>
      <c r="J50" s="125">
        <v>322967</v>
      </c>
      <c r="K50" s="126">
        <v>18.8</v>
      </c>
      <c r="L50" s="83" t="s">
        <v>32</v>
      </c>
      <c r="M50" s="84">
        <v>99.9</v>
      </c>
      <c r="N50" s="85">
        <v>4</v>
      </c>
      <c r="O50" s="39">
        <v>415517</v>
      </c>
      <c r="P50" s="84">
        <v>99.6</v>
      </c>
      <c r="Q50" s="13">
        <f t="shared" si="5"/>
        <v>3979.8498498498498</v>
      </c>
      <c r="R50" s="13">
        <f t="shared" si="6"/>
        <v>4171.857429718876</v>
      </c>
      <c r="S50" s="13">
        <f t="shared" si="7"/>
        <v>-4.602448264440454</v>
      </c>
      <c r="T50" s="13"/>
      <c r="U50" s="13"/>
      <c r="V50" s="13"/>
      <c r="W50" s="13"/>
      <c r="X50" s="13"/>
      <c r="Y50" s="13"/>
      <c r="Z50" s="14"/>
      <c r="AA50" s="14"/>
      <c r="AB50" s="14"/>
    </row>
    <row r="51" spans="1:28" s="15" customFormat="1" ht="16.5" customHeight="1">
      <c r="A51" s="61" t="s">
        <v>38</v>
      </c>
      <c r="B51" s="133">
        <v>402312</v>
      </c>
      <c r="C51" s="125">
        <v>323649</v>
      </c>
      <c r="D51" s="38">
        <v>-2.5</v>
      </c>
      <c r="E51" s="125">
        <v>292181</v>
      </c>
      <c r="F51" s="125">
        <v>31468</v>
      </c>
      <c r="G51" s="126">
        <v>90.3</v>
      </c>
      <c r="H51" s="40">
        <f t="shared" si="3"/>
        <v>73.46312710220985</v>
      </c>
      <c r="I51" s="40">
        <f t="shared" si="4"/>
        <v>94.82528833078634</v>
      </c>
      <c r="J51" s="125">
        <v>274983</v>
      </c>
      <c r="K51" s="126">
        <v>22</v>
      </c>
      <c r="L51" s="83" t="s">
        <v>32</v>
      </c>
      <c r="M51" s="84">
        <v>100.3</v>
      </c>
      <c r="N51" s="85">
        <v>5</v>
      </c>
      <c r="O51" s="39">
        <v>331125</v>
      </c>
      <c r="P51" s="84">
        <v>100.1</v>
      </c>
      <c r="Q51" s="13">
        <f t="shared" si="5"/>
        <v>3226.809571286142</v>
      </c>
      <c r="R51" s="13">
        <f t="shared" si="6"/>
        <v>3307.942057942058</v>
      </c>
      <c r="S51" s="13">
        <f t="shared" si="7"/>
        <v>-2.4526574297492516</v>
      </c>
      <c r="T51" s="13"/>
      <c r="U51" s="13"/>
      <c r="V51" s="13"/>
      <c r="W51" s="13"/>
      <c r="X51" s="13"/>
      <c r="Y51" s="13"/>
      <c r="Z51" s="14"/>
      <c r="AA51" s="14"/>
      <c r="AB51" s="14"/>
    </row>
    <row r="52" spans="1:28" s="15" customFormat="1" ht="16.5" customHeight="1">
      <c r="A52" s="61" t="s">
        <v>39</v>
      </c>
      <c r="B52" s="133">
        <v>617342</v>
      </c>
      <c r="C52" s="125">
        <v>507954</v>
      </c>
      <c r="D52" s="38">
        <v>-20.5</v>
      </c>
      <c r="E52" s="125">
        <v>270358</v>
      </c>
      <c r="F52" s="125">
        <v>237596</v>
      </c>
      <c r="G52" s="126">
        <v>53.2</v>
      </c>
      <c r="H52" s="40">
        <f t="shared" si="3"/>
        <v>112.9533470192811</v>
      </c>
      <c r="I52" s="40">
        <f t="shared" si="4"/>
        <v>87.91809744922335</v>
      </c>
      <c r="J52" s="125">
        <v>259336</v>
      </c>
      <c r="K52" s="126">
        <v>22.9</v>
      </c>
      <c r="L52" s="83" t="s">
        <v>32</v>
      </c>
      <c r="M52" s="84">
        <v>100.1</v>
      </c>
      <c r="N52" s="85">
        <v>6</v>
      </c>
      <c r="O52" s="39">
        <v>638396</v>
      </c>
      <c r="P52" s="84">
        <v>100</v>
      </c>
      <c r="Q52" s="13">
        <f t="shared" si="5"/>
        <v>5074.465534465535</v>
      </c>
      <c r="R52" s="13">
        <f t="shared" si="6"/>
        <v>6383.96</v>
      </c>
      <c r="S52" s="13">
        <f t="shared" si="7"/>
        <v>-20.512259875288464</v>
      </c>
      <c r="T52" s="13"/>
      <c r="U52" s="13"/>
      <c r="V52" s="13"/>
      <c r="W52" s="13"/>
      <c r="X52" s="13"/>
      <c r="Y52" s="13"/>
      <c r="Z52" s="14"/>
      <c r="AA52" s="14"/>
      <c r="AB52" s="14"/>
    </row>
    <row r="53" spans="1:28" s="15" customFormat="1" ht="16.5" customHeight="1">
      <c r="A53" s="61" t="s">
        <v>40</v>
      </c>
      <c r="B53" s="133">
        <v>577263</v>
      </c>
      <c r="C53" s="125">
        <v>474874</v>
      </c>
      <c r="D53" s="38">
        <v>-13.2</v>
      </c>
      <c r="E53" s="125">
        <v>287517</v>
      </c>
      <c r="F53" s="125">
        <v>187357</v>
      </c>
      <c r="G53" s="126">
        <v>60.5</v>
      </c>
      <c r="H53" s="40">
        <f t="shared" si="3"/>
        <v>105.93769957497412</v>
      </c>
      <c r="I53" s="40">
        <f t="shared" si="4"/>
        <v>93.77911302351059</v>
      </c>
      <c r="J53" s="125">
        <v>282401</v>
      </c>
      <c r="K53" s="126">
        <v>22.7</v>
      </c>
      <c r="L53" s="83" t="s">
        <v>32</v>
      </c>
      <c r="M53" s="84">
        <v>99.8</v>
      </c>
      <c r="N53" s="85">
        <v>7</v>
      </c>
      <c r="O53" s="39">
        <v>547341</v>
      </c>
      <c r="P53" s="84">
        <v>99.9</v>
      </c>
      <c r="Q53" s="13">
        <f t="shared" si="5"/>
        <v>4758.256513026052</v>
      </c>
      <c r="R53" s="13">
        <f t="shared" si="6"/>
        <v>5478.888888888889</v>
      </c>
      <c r="S53" s="13">
        <f t="shared" si="7"/>
        <v>-13.152892684578248</v>
      </c>
      <c r="T53" s="13"/>
      <c r="U53" s="13"/>
      <c r="V53" s="13"/>
      <c r="W53" s="13"/>
      <c r="X53" s="13"/>
      <c r="Y53" s="13"/>
      <c r="Z53" s="14"/>
      <c r="AA53" s="14"/>
      <c r="AB53" s="14"/>
    </row>
    <row r="54" spans="1:28" s="15" customFormat="1" ht="16.5" customHeight="1">
      <c r="A54" s="61" t="s">
        <v>41</v>
      </c>
      <c r="B54" s="133">
        <v>479151</v>
      </c>
      <c r="C54" s="125">
        <v>408075</v>
      </c>
      <c r="D54" s="38">
        <v>-7.5</v>
      </c>
      <c r="E54" s="125">
        <v>321143</v>
      </c>
      <c r="F54" s="125">
        <v>86932</v>
      </c>
      <c r="G54" s="126">
        <v>78.7</v>
      </c>
      <c r="H54" s="40">
        <f t="shared" si="3"/>
        <v>87.06011250654109</v>
      </c>
      <c r="I54" s="40">
        <f t="shared" si="4"/>
        <v>103.70771410259829</v>
      </c>
      <c r="J54" s="125">
        <v>359670</v>
      </c>
      <c r="K54" s="126">
        <v>18.2</v>
      </c>
      <c r="L54" s="83" t="s">
        <v>32</v>
      </c>
      <c r="M54" s="84">
        <v>100.8</v>
      </c>
      <c r="N54" s="85">
        <v>8</v>
      </c>
      <c r="O54" s="39">
        <v>440129</v>
      </c>
      <c r="P54" s="84">
        <v>100.6</v>
      </c>
      <c r="Q54" s="13">
        <f t="shared" si="5"/>
        <v>4048.3630952380954</v>
      </c>
      <c r="R54" s="13">
        <f t="shared" si="6"/>
        <v>4375.0397614314115</v>
      </c>
      <c r="S54" s="13">
        <f t="shared" si="7"/>
        <v>-7.466827366305694</v>
      </c>
      <c r="T54" s="13"/>
      <c r="U54" s="13"/>
      <c r="V54" s="13"/>
      <c r="W54" s="13"/>
      <c r="X54" s="13"/>
      <c r="Y54" s="13"/>
      <c r="Z54" s="14"/>
      <c r="AA54" s="14"/>
      <c r="AB54" s="14"/>
    </row>
    <row r="55" spans="1:28" s="15" customFormat="1" ht="16.5" customHeight="1">
      <c r="A55" s="61" t="s">
        <v>42</v>
      </c>
      <c r="B55" s="133">
        <v>429391</v>
      </c>
      <c r="C55" s="125">
        <v>358048</v>
      </c>
      <c r="D55" s="38">
        <v>-10.2</v>
      </c>
      <c r="E55" s="125">
        <v>303300</v>
      </c>
      <c r="F55" s="125">
        <v>54748</v>
      </c>
      <c r="G55" s="126">
        <v>84.7</v>
      </c>
      <c r="H55" s="40">
        <f t="shared" si="3"/>
        <v>78.25178138610974</v>
      </c>
      <c r="I55" s="40">
        <f t="shared" si="4"/>
        <v>98.23799324752262</v>
      </c>
      <c r="J55" s="125">
        <v>330142</v>
      </c>
      <c r="K55" s="126">
        <v>19.9</v>
      </c>
      <c r="L55" s="83" t="s">
        <v>32</v>
      </c>
      <c r="M55" s="84">
        <v>100.5</v>
      </c>
      <c r="N55" s="85">
        <v>9</v>
      </c>
      <c r="O55" s="39">
        <v>400437</v>
      </c>
      <c r="P55" s="84">
        <v>100.9</v>
      </c>
      <c r="Q55" s="13">
        <f t="shared" si="5"/>
        <v>3562.6666666666665</v>
      </c>
      <c r="R55" s="13">
        <f t="shared" si="6"/>
        <v>3968.6521308225965</v>
      </c>
      <c r="S55" s="13">
        <f t="shared" si="7"/>
        <v>-10.22980726889206</v>
      </c>
      <c r="T55" s="13"/>
      <c r="U55" s="13"/>
      <c r="V55" s="13"/>
      <c r="W55" s="13"/>
      <c r="X55" s="13"/>
      <c r="Y55" s="13"/>
      <c r="Z55" s="14"/>
      <c r="AA55" s="14"/>
      <c r="AB55" s="14"/>
    </row>
    <row r="56" spans="1:28" s="15" customFormat="1" ht="16.5" customHeight="1">
      <c r="A56" s="61" t="s">
        <v>43</v>
      </c>
      <c r="B56" s="133">
        <v>472470</v>
      </c>
      <c r="C56" s="125">
        <v>395630</v>
      </c>
      <c r="D56" s="38">
        <v>-2.5</v>
      </c>
      <c r="E56" s="125">
        <v>322998</v>
      </c>
      <c r="F56" s="125">
        <v>72631</v>
      </c>
      <c r="G56" s="126">
        <v>81.6</v>
      </c>
      <c r="H56" s="40">
        <f t="shared" si="3"/>
        <v>85.93144690463458</v>
      </c>
      <c r="I56" s="40">
        <f t="shared" si="4"/>
        <v>104.41033674164832</v>
      </c>
      <c r="J56" s="125">
        <v>320511</v>
      </c>
      <c r="K56" s="126">
        <v>21.5</v>
      </c>
      <c r="L56" s="83" t="s">
        <v>32</v>
      </c>
      <c r="M56" s="84">
        <v>100.7</v>
      </c>
      <c r="N56" s="85">
        <v>10</v>
      </c>
      <c r="O56" s="39">
        <v>406078</v>
      </c>
      <c r="P56" s="84">
        <v>100.8</v>
      </c>
      <c r="Q56" s="13">
        <f t="shared" si="5"/>
        <v>3928.798411122145</v>
      </c>
      <c r="R56" s="13">
        <f t="shared" si="6"/>
        <v>4028.5515873015875</v>
      </c>
      <c r="S56" s="13">
        <f t="shared" si="7"/>
        <v>-2.476154866525107</v>
      </c>
      <c r="T56" s="13"/>
      <c r="U56" s="13"/>
      <c r="V56" s="13"/>
      <c r="W56" s="13"/>
      <c r="X56" s="13"/>
      <c r="Y56" s="13"/>
      <c r="Z56" s="14"/>
      <c r="AA56" s="14"/>
      <c r="AB56" s="14"/>
    </row>
    <row r="57" spans="1:28" s="15" customFormat="1" ht="16.5" customHeight="1">
      <c r="A57" s="61" t="s">
        <v>44</v>
      </c>
      <c r="B57" s="133">
        <v>450184</v>
      </c>
      <c r="C57" s="125">
        <v>382464</v>
      </c>
      <c r="D57" s="38">
        <v>-2.6</v>
      </c>
      <c r="E57" s="125">
        <v>262322</v>
      </c>
      <c r="F57" s="125">
        <v>120142</v>
      </c>
      <c r="G57" s="126">
        <v>68.6</v>
      </c>
      <c r="H57" s="40">
        <f t="shared" si="3"/>
        <v>81.95952490187082</v>
      </c>
      <c r="I57" s="40">
        <f t="shared" si="4"/>
        <v>84.88087891706803</v>
      </c>
      <c r="J57" s="125">
        <v>258792</v>
      </c>
      <c r="K57" s="126">
        <v>25</v>
      </c>
      <c r="L57" s="83" t="s">
        <v>32</v>
      </c>
      <c r="M57" s="84">
        <v>100.6</v>
      </c>
      <c r="N57" s="85">
        <v>11</v>
      </c>
      <c r="O57" s="39">
        <v>390623</v>
      </c>
      <c r="P57" s="84">
        <v>100.1</v>
      </c>
      <c r="Q57" s="13">
        <f t="shared" si="5"/>
        <v>3801.8290258449306</v>
      </c>
      <c r="R57" s="13">
        <f t="shared" si="6"/>
        <v>3902.3276723276726</v>
      </c>
      <c r="S57" s="13">
        <f t="shared" si="7"/>
        <v>-2.5753513011068208</v>
      </c>
      <c r="T57" s="13"/>
      <c r="U57" s="13"/>
      <c r="V57" s="13"/>
      <c r="W57" s="13"/>
      <c r="X57" s="13"/>
      <c r="Y57" s="13"/>
      <c r="Z57" s="14"/>
      <c r="AA57" s="14"/>
      <c r="AB57" s="14"/>
    </row>
    <row r="58" spans="1:28" s="15" customFormat="1" ht="16.5" customHeight="1">
      <c r="A58" s="119" t="s">
        <v>45</v>
      </c>
      <c r="B58" s="134">
        <v>1010594</v>
      </c>
      <c r="C58" s="125">
        <v>850021</v>
      </c>
      <c r="D58" s="38">
        <v>-12.5</v>
      </c>
      <c r="E58" s="125">
        <v>356528</v>
      </c>
      <c r="F58" s="125">
        <v>493493</v>
      </c>
      <c r="G58" s="126">
        <v>41.9</v>
      </c>
      <c r="H58" s="40">
        <f t="shared" si="3"/>
        <v>183.62150415721842</v>
      </c>
      <c r="I58" s="40">
        <f t="shared" si="4"/>
        <v>115.1347029004872</v>
      </c>
      <c r="J58" s="125">
        <v>339832</v>
      </c>
      <c r="K58" s="126">
        <v>22.8</v>
      </c>
      <c r="L58" s="135" t="s">
        <v>32</v>
      </c>
      <c r="M58" s="95">
        <v>100.8</v>
      </c>
      <c r="N58" s="85">
        <v>12</v>
      </c>
      <c r="O58" s="65">
        <v>964035</v>
      </c>
      <c r="P58" s="95">
        <v>100</v>
      </c>
      <c r="Q58" s="13">
        <f t="shared" si="5"/>
        <v>8432.748015873016</v>
      </c>
      <c r="R58" s="13">
        <f t="shared" si="6"/>
        <v>9640.35</v>
      </c>
      <c r="S58" s="13">
        <f t="shared" si="7"/>
        <v>-12.526536734942042</v>
      </c>
      <c r="T58" s="13"/>
      <c r="U58" s="13"/>
      <c r="V58" s="13"/>
      <c r="W58" s="13"/>
      <c r="X58" s="13"/>
      <c r="Y58" s="13"/>
      <c r="Z58" s="14"/>
      <c r="AA58" s="14"/>
      <c r="AB58" s="14"/>
    </row>
    <row r="59" spans="1:28" ht="13.5">
      <c r="A59" s="98"/>
      <c r="B59" s="98"/>
      <c r="C59" s="99"/>
      <c r="D59" s="100"/>
      <c r="E59" s="98"/>
      <c r="F59" s="98"/>
      <c r="G59" s="100"/>
      <c r="H59" s="100"/>
      <c r="I59" s="100"/>
      <c r="J59" s="98"/>
      <c r="K59" s="100"/>
      <c r="L59" s="100"/>
      <c r="M59" s="100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  <c r="AA59" s="7"/>
      <c r="AB59" s="7"/>
    </row>
    <row r="60" spans="1:28" ht="13.5">
      <c r="A60" s="98"/>
      <c r="B60" s="98"/>
      <c r="C60" s="99"/>
      <c r="D60" s="100"/>
      <c r="E60" s="98"/>
      <c r="F60" s="98"/>
      <c r="G60" s="100"/>
      <c r="H60" s="100"/>
      <c r="I60" s="100"/>
      <c r="J60" s="98"/>
      <c r="K60" s="100"/>
      <c r="L60" s="100"/>
      <c r="M60" s="100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  <c r="AA60" s="7"/>
      <c r="AB60" s="7"/>
    </row>
    <row r="61" spans="1:28" ht="13.5">
      <c r="A61" s="98"/>
      <c r="B61" s="98"/>
      <c r="C61" s="99"/>
      <c r="D61" s="100"/>
      <c r="E61" s="98"/>
      <c r="F61" s="98"/>
      <c r="G61" s="100"/>
      <c r="H61" s="100"/>
      <c r="I61" s="100"/>
      <c r="J61" s="98"/>
      <c r="K61" s="100"/>
      <c r="L61" s="100"/>
      <c r="M61" s="100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  <c r="AA61" s="7"/>
      <c r="AB61" s="7"/>
    </row>
    <row r="62" spans="1:28" ht="13.5">
      <c r="A62" s="98"/>
      <c r="B62" s="98"/>
      <c r="C62" s="99"/>
      <c r="D62" s="100"/>
      <c r="E62" s="98"/>
      <c r="F62" s="98"/>
      <c r="G62" s="100"/>
      <c r="H62" s="100"/>
      <c r="I62" s="100"/>
      <c r="J62" s="98"/>
      <c r="K62" s="100"/>
      <c r="L62" s="100"/>
      <c r="M62" s="10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  <c r="AA62" s="7"/>
      <c r="AB62" s="7"/>
    </row>
    <row r="63" spans="1:28" ht="13.5">
      <c r="A63" s="98"/>
      <c r="B63" s="98"/>
      <c r="C63" s="99"/>
      <c r="D63" s="100"/>
      <c r="E63" s="98"/>
      <c r="F63" s="98"/>
      <c r="G63" s="100"/>
      <c r="H63" s="100"/>
      <c r="I63" s="100"/>
      <c r="J63" s="98"/>
      <c r="K63" s="100"/>
      <c r="L63" s="100"/>
      <c r="M63" s="10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  <c r="AA63" s="7"/>
      <c r="AB63" s="7"/>
    </row>
    <row r="64" spans="1:28" ht="13.5">
      <c r="A64" s="98"/>
      <c r="B64" s="98"/>
      <c r="C64" s="99"/>
      <c r="D64" s="100"/>
      <c r="E64" s="98"/>
      <c r="F64" s="98"/>
      <c r="G64" s="100"/>
      <c r="H64" s="100"/>
      <c r="I64" s="100"/>
      <c r="J64" s="98"/>
      <c r="K64" s="100"/>
      <c r="L64" s="100"/>
      <c r="M64" s="10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  <c r="AA64" s="7"/>
      <c r="AB64" s="7"/>
    </row>
    <row r="65" spans="1:28" ht="13.5">
      <c r="A65" s="98"/>
      <c r="B65" s="98"/>
      <c r="C65" s="99"/>
      <c r="D65" s="100"/>
      <c r="E65" s="98"/>
      <c r="F65" s="98"/>
      <c r="G65" s="100"/>
      <c r="H65" s="100"/>
      <c r="I65" s="100"/>
      <c r="J65" s="98"/>
      <c r="K65" s="100"/>
      <c r="L65" s="100"/>
      <c r="M65" s="100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  <c r="AA65" s="7"/>
      <c r="AB65" s="7"/>
    </row>
    <row r="66" spans="1:28" ht="13.5">
      <c r="A66" s="98"/>
      <c r="B66" s="98"/>
      <c r="C66" s="99"/>
      <c r="D66" s="100"/>
      <c r="E66" s="98"/>
      <c r="F66" s="98"/>
      <c r="G66" s="100"/>
      <c r="H66" s="100"/>
      <c r="I66" s="100"/>
      <c r="J66" s="98"/>
      <c r="K66" s="100"/>
      <c r="L66" s="100"/>
      <c r="M66" s="100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  <c r="AA66" s="7"/>
      <c r="AB66" s="7"/>
    </row>
    <row r="67" spans="1:28" ht="13.5">
      <c r="A67" s="98"/>
      <c r="B67" s="98"/>
      <c r="C67" s="99"/>
      <c r="D67" s="100"/>
      <c r="E67" s="98"/>
      <c r="F67" s="98"/>
      <c r="G67" s="100"/>
      <c r="H67" s="100"/>
      <c r="I67" s="100"/>
      <c r="J67" s="98"/>
      <c r="K67" s="100"/>
      <c r="L67" s="100"/>
      <c r="M67" s="100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  <c r="AA67" s="7"/>
      <c r="AB67" s="7"/>
    </row>
    <row r="68" spans="1:28" ht="13.5">
      <c r="A68" s="98"/>
      <c r="B68" s="98"/>
      <c r="C68" s="99"/>
      <c r="D68" s="100"/>
      <c r="E68" s="98"/>
      <c r="F68" s="98"/>
      <c r="G68" s="100"/>
      <c r="H68" s="100"/>
      <c r="I68" s="100"/>
      <c r="J68" s="98"/>
      <c r="K68" s="100"/>
      <c r="L68" s="100"/>
      <c r="M68" s="100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  <c r="AA68" s="7"/>
      <c r="AB68" s="7"/>
    </row>
    <row r="69" spans="1:28" ht="13.5">
      <c r="A69" s="98"/>
      <c r="B69" s="98"/>
      <c r="C69" s="99"/>
      <c r="D69" s="100"/>
      <c r="E69" s="98"/>
      <c r="F69" s="98"/>
      <c r="G69" s="100"/>
      <c r="H69" s="100"/>
      <c r="I69" s="100"/>
      <c r="J69" s="98"/>
      <c r="K69" s="100"/>
      <c r="L69" s="100"/>
      <c r="M69" s="100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  <c r="AA69" s="7"/>
      <c r="AB69" s="7"/>
    </row>
    <row r="70" spans="1:28" ht="13.5">
      <c r="A70" s="98"/>
      <c r="B70" s="98"/>
      <c r="C70" s="99"/>
      <c r="D70" s="100"/>
      <c r="E70" s="98"/>
      <c r="F70" s="98"/>
      <c r="G70" s="100"/>
      <c r="H70" s="100"/>
      <c r="I70" s="100"/>
      <c r="J70" s="98"/>
      <c r="K70" s="100"/>
      <c r="L70" s="100"/>
      <c r="M70" s="100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  <c r="AA70" s="7"/>
      <c r="AB70" s="7"/>
    </row>
    <row r="71" spans="1:28" ht="13.5">
      <c r="A71" s="98"/>
      <c r="B71" s="98"/>
      <c r="C71" s="99"/>
      <c r="D71" s="100"/>
      <c r="E71" s="98"/>
      <c r="F71" s="98"/>
      <c r="G71" s="100"/>
      <c r="H71" s="100"/>
      <c r="I71" s="100"/>
      <c r="J71" s="98"/>
      <c r="K71" s="100"/>
      <c r="L71" s="100"/>
      <c r="M71" s="100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  <c r="AA71" s="7"/>
      <c r="AB71" s="7"/>
    </row>
    <row r="72" spans="1:28" ht="13.5">
      <c r="A72" s="98"/>
      <c r="B72" s="98"/>
      <c r="C72" s="99"/>
      <c r="D72" s="100"/>
      <c r="E72" s="98"/>
      <c r="F72" s="98"/>
      <c r="G72" s="100"/>
      <c r="H72" s="100"/>
      <c r="I72" s="100"/>
      <c r="J72" s="98"/>
      <c r="K72" s="100"/>
      <c r="L72" s="100"/>
      <c r="M72" s="100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  <c r="AA72" s="7"/>
      <c r="AB72" s="7"/>
    </row>
    <row r="73" spans="1:28" ht="13.5">
      <c r="A73" s="98"/>
      <c r="B73" s="98"/>
      <c r="C73" s="99"/>
      <c r="D73" s="100"/>
      <c r="E73" s="98"/>
      <c r="F73" s="98"/>
      <c r="G73" s="100"/>
      <c r="H73" s="100"/>
      <c r="I73" s="100"/>
      <c r="J73" s="98"/>
      <c r="K73" s="100"/>
      <c r="L73" s="100"/>
      <c r="M73" s="100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  <c r="AA73" s="7"/>
      <c r="AB73" s="7"/>
    </row>
    <row r="74" spans="1:28" ht="13.5">
      <c r="A74" s="98"/>
      <c r="B74" s="98"/>
      <c r="C74" s="99"/>
      <c r="D74" s="100"/>
      <c r="E74" s="98"/>
      <c r="F74" s="98"/>
      <c r="G74" s="100"/>
      <c r="H74" s="100"/>
      <c r="I74" s="100"/>
      <c r="J74" s="98"/>
      <c r="K74" s="100"/>
      <c r="L74" s="100"/>
      <c r="M74" s="100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  <c r="AA74" s="7"/>
      <c r="AB74" s="7"/>
    </row>
    <row r="75" spans="1:28" ht="13.5">
      <c r="A75" s="98"/>
      <c r="B75" s="98"/>
      <c r="C75" s="99"/>
      <c r="D75" s="100"/>
      <c r="E75" s="98"/>
      <c r="F75" s="98"/>
      <c r="G75" s="100"/>
      <c r="H75" s="100"/>
      <c r="I75" s="100"/>
      <c r="J75" s="98"/>
      <c r="K75" s="100"/>
      <c r="L75" s="100"/>
      <c r="M75" s="100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  <c r="AA75" s="7"/>
      <c r="AB75" s="7"/>
    </row>
    <row r="76" spans="1:28" ht="13.5">
      <c r="A76" s="98"/>
      <c r="B76" s="98"/>
      <c r="C76" s="99"/>
      <c r="D76" s="100"/>
      <c r="E76" s="98"/>
      <c r="F76" s="98"/>
      <c r="G76" s="100"/>
      <c r="H76" s="100"/>
      <c r="I76" s="100"/>
      <c r="J76" s="98"/>
      <c r="K76" s="100"/>
      <c r="L76" s="100"/>
      <c r="M76" s="100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  <c r="AA76" s="7"/>
      <c r="AB76" s="7"/>
    </row>
    <row r="77" spans="1:28" ht="13.5">
      <c r="A77" s="98"/>
      <c r="B77" s="98"/>
      <c r="C77" s="99"/>
      <c r="D77" s="100"/>
      <c r="E77" s="98"/>
      <c r="F77" s="98"/>
      <c r="G77" s="100"/>
      <c r="H77" s="100"/>
      <c r="I77" s="100"/>
      <c r="J77" s="98"/>
      <c r="K77" s="100"/>
      <c r="L77" s="100"/>
      <c r="M77" s="100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  <c r="AA77" s="7"/>
      <c r="AB77" s="7"/>
    </row>
    <row r="78" spans="1:28" ht="13.5">
      <c r="A78" s="98"/>
      <c r="B78" s="98"/>
      <c r="C78" s="99"/>
      <c r="D78" s="100"/>
      <c r="E78" s="98"/>
      <c r="F78" s="98"/>
      <c r="G78" s="100"/>
      <c r="H78" s="100"/>
      <c r="I78" s="100"/>
      <c r="J78" s="98"/>
      <c r="K78" s="100"/>
      <c r="L78" s="100"/>
      <c r="M78" s="100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  <c r="AA78" s="7"/>
      <c r="AB78" s="7"/>
    </row>
    <row r="79" spans="1:28" ht="13.5">
      <c r="A79" s="98"/>
      <c r="B79" s="98"/>
      <c r="C79" s="99"/>
      <c r="D79" s="100"/>
      <c r="E79" s="98"/>
      <c r="F79" s="98"/>
      <c r="G79" s="100"/>
      <c r="H79" s="100"/>
      <c r="I79" s="100"/>
      <c r="J79" s="98"/>
      <c r="K79" s="100"/>
      <c r="L79" s="100"/>
      <c r="M79" s="100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  <c r="AA79" s="7"/>
      <c r="AB79" s="7"/>
    </row>
    <row r="80" spans="1:28" ht="13.5">
      <c r="A80" s="98"/>
      <c r="B80" s="98"/>
      <c r="C80" s="99"/>
      <c r="D80" s="100"/>
      <c r="E80" s="98"/>
      <c r="F80" s="98"/>
      <c r="G80" s="100"/>
      <c r="H80" s="100"/>
      <c r="I80" s="100"/>
      <c r="J80" s="98"/>
      <c r="K80" s="100"/>
      <c r="L80" s="100"/>
      <c r="M80" s="100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  <c r="AA80" s="7"/>
      <c r="AB80" s="7"/>
    </row>
    <row r="81" spans="1:28" ht="13.5">
      <c r="A81" s="98"/>
      <c r="B81" s="98"/>
      <c r="C81" s="99"/>
      <c r="D81" s="100"/>
      <c r="E81" s="98"/>
      <c r="F81" s="98"/>
      <c r="G81" s="100"/>
      <c r="H81" s="100"/>
      <c r="I81" s="100"/>
      <c r="J81" s="98"/>
      <c r="K81" s="100"/>
      <c r="L81" s="100"/>
      <c r="M81" s="100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  <c r="AA81" s="7"/>
      <c r="AB81" s="7"/>
    </row>
    <row r="82" spans="1:28" ht="13.5">
      <c r="A82" s="98"/>
      <c r="B82" s="98"/>
      <c r="C82" s="99"/>
      <c r="D82" s="100"/>
      <c r="E82" s="98"/>
      <c r="F82" s="98"/>
      <c r="G82" s="100"/>
      <c r="H82" s="100"/>
      <c r="I82" s="100"/>
      <c r="J82" s="98"/>
      <c r="K82" s="100"/>
      <c r="L82" s="100"/>
      <c r="M82" s="100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  <c r="AA82" s="7"/>
      <c r="AB82" s="7"/>
    </row>
    <row r="83" spans="1:28" ht="13.5">
      <c r="A83" s="98"/>
      <c r="B83" s="98"/>
      <c r="C83" s="99"/>
      <c r="D83" s="100"/>
      <c r="E83" s="98"/>
      <c r="F83" s="98"/>
      <c r="G83" s="100"/>
      <c r="H83" s="100"/>
      <c r="I83" s="100"/>
      <c r="J83" s="98"/>
      <c r="K83" s="100"/>
      <c r="L83" s="100"/>
      <c r="M83" s="100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  <c r="AA83" s="7"/>
      <c r="AB83" s="7"/>
    </row>
    <row r="84" spans="1:28" ht="13.5">
      <c r="A84" s="98"/>
      <c r="B84" s="98"/>
      <c r="C84" s="99"/>
      <c r="D84" s="100"/>
      <c r="E84" s="98"/>
      <c r="F84" s="98"/>
      <c r="G84" s="100"/>
      <c r="H84" s="100"/>
      <c r="I84" s="100"/>
      <c r="J84" s="98"/>
      <c r="K84" s="100"/>
      <c r="L84" s="100"/>
      <c r="M84" s="100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  <c r="AA84" s="7"/>
      <c r="AB84" s="7"/>
    </row>
    <row r="85" spans="1:28" ht="13.5">
      <c r="A85" s="98"/>
      <c r="B85" s="98"/>
      <c r="C85" s="99"/>
      <c r="D85" s="100"/>
      <c r="E85" s="98"/>
      <c r="F85" s="98"/>
      <c r="G85" s="100"/>
      <c r="H85" s="100"/>
      <c r="I85" s="100"/>
      <c r="J85" s="98"/>
      <c r="K85" s="100"/>
      <c r="L85" s="100"/>
      <c r="M85" s="100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  <c r="AA85" s="7"/>
      <c r="AB85" s="7"/>
    </row>
    <row r="86" spans="1:28" ht="13.5">
      <c r="A86" s="98"/>
      <c r="B86" s="98"/>
      <c r="C86" s="99"/>
      <c r="D86" s="100"/>
      <c r="E86" s="98"/>
      <c r="F86" s="98"/>
      <c r="G86" s="100"/>
      <c r="H86" s="100"/>
      <c r="I86" s="100"/>
      <c r="J86" s="98"/>
      <c r="K86" s="100"/>
      <c r="L86" s="100"/>
      <c r="M86" s="100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  <c r="AA86" s="7"/>
      <c r="AB86" s="7"/>
    </row>
    <row r="87" spans="1:28" ht="13.5">
      <c r="A87" s="98"/>
      <c r="B87" s="98"/>
      <c r="C87" s="99"/>
      <c r="D87" s="100"/>
      <c r="E87" s="98"/>
      <c r="F87" s="98"/>
      <c r="G87" s="100"/>
      <c r="H87" s="100"/>
      <c r="I87" s="100"/>
      <c r="J87" s="98"/>
      <c r="K87" s="100"/>
      <c r="L87" s="100"/>
      <c r="M87" s="100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  <c r="AA87" s="7"/>
      <c r="AB87" s="7"/>
    </row>
  </sheetData>
  <sheetProtection/>
  <mergeCells count="15">
    <mergeCell ref="K6:K8"/>
    <mergeCell ref="C37:C39"/>
    <mergeCell ref="D37:D39"/>
    <mergeCell ref="K37:K39"/>
    <mergeCell ref="F35:G35"/>
    <mergeCell ref="A28:M28"/>
    <mergeCell ref="A1:M1"/>
    <mergeCell ref="O38:P38"/>
    <mergeCell ref="O7:P7"/>
    <mergeCell ref="A3:M3"/>
    <mergeCell ref="F4:G4"/>
    <mergeCell ref="A6:A7"/>
    <mergeCell ref="A37:A38"/>
    <mergeCell ref="C6:C8"/>
    <mergeCell ref="D6:D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2009-01-19T01:17:09Z</cp:lastPrinted>
  <dcterms:created xsi:type="dcterms:W3CDTF">2008-03-24T05:34:37Z</dcterms:created>
  <dcterms:modified xsi:type="dcterms:W3CDTF">2009-02-20T07:17:40Z</dcterms:modified>
  <cp:category/>
  <cp:version/>
  <cp:contentType/>
  <cp:contentStatus/>
</cp:coreProperties>
</file>