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W102" i="11" l="1"/>
  <c r="CR102" i="11"/>
  <c r="AU63" i="11"/>
  <c r="AP63" i="11" l="1"/>
  <c r="AA37" i="11"/>
  <c r="AA32" i="11"/>
  <c r="AA36" i="11"/>
  <c r="AA35" i="11"/>
  <c r="AA34" i="11"/>
  <c r="AA33" i="11"/>
  <c r="AA31" i="11"/>
  <c r="AA30" i="11"/>
  <c r="AA29" i="11"/>
  <c r="AA28" i="11"/>
  <c r="AP23" i="11"/>
  <c r="AF23" i="11"/>
  <c r="AA23" i="11"/>
  <c r="V23" i="11"/>
  <c r="Q23" i="11"/>
  <c r="AA7" i="11"/>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AM38" i="9"/>
  <c r="U38" i="9"/>
  <c r="C38" i="9"/>
  <c r="CO37" i="9"/>
  <c r="AM37" i="9"/>
  <c r="U37" i="9"/>
  <c r="C37" i="9"/>
  <c r="AM36" i="9"/>
  <c r="C36" i="9"/>
  <c r="C35" i="9"/>
  <c r="U34" i="9"/>
  <c r="C34" i="9"/>
  <c r="AM34" i="9" l="1"/>
  <c r="AM35" i="9" s="1"/>
  <c r="BE34" i="9"/>
  <c r="BE35" i="9" s="1"/>
  <c r="BE36" i="9" s="1"/>
  <c r="BE37" i="9" s="1"/>
  <c r="BE38"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 r="CO35" i="9" s="1"/>
  <c r="CO36" i="9" s="1"/>
</calcChain>
</file>

<file path=xl/sharedStrings.xml><?xml version="1.0" encoding="utf-8"?>
<sst xmlns="http://schemas.openxmlformats.org/spreadsheetml/2006/main" count="1066" uniqueCount="569">
  <si>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</si>
  <si>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</si>
  <si>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</si>
  <si>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</si>
  <si>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</si>
  <si>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</si>
  <si>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</si>
  <si>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</si>
  <si>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</si>
  <si>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</si>
  <si>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</si>
  <si>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</si>
  <si>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</si>
  <si>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</si>
  <si>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</si>
  <si>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</si>
  <si>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</si>
  <si>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</si>
  <si>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</si>
  <si>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</si>
  <si>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</si>
  <si>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</si>
  <si>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</si>
  <si>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</si>
  <si>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</si>
  <si>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</si>
  <si>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</si>
  <si>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</si>
  <si>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</si>
  <si>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</si>
  <si>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</si>
  <si>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</si>
  <si>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</si>
  <si>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</si>
  <si>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</si>
  <si>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</si>
  <si>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</si>
  <si>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</si>
  <si>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</si>
  <si>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</si>
  <si>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</si>
  <si>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</si>
  <si>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</si>
  <si>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</si>
  <si>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</si>
  <si>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</si>
  <si>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</si>
  <si>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</si>
  <si>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</si>
  <si>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</si>
  <si>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</si>
  <si>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</si>
  <si>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</si>
  <si>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</si>
  <si>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</si>
  <si>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</si>
  <si>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</si>
  <si>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</si>
  <si>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</si>
  <si>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</si>
  <si>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</si>
  <si>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</si>
  <si>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</si>
  <si>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</si>
  <si>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</si>
  <si>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</si>
  <si>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</si>
  <si>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</si>
  <si>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</si>
  <si>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</si>
  <si>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</si>
  <si>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</si>
  <si>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</si>
  <si>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</si>
  <si>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</si>
  <si>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</si>
  <si>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</si>
  <si>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</si>
  <si>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</si>
  <si>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</si>
  <si>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</si>
  <si>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</si>
  <si>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</si>
  <si>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</si>
  <si>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</si>
  <si>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</si>
  <si>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</si>
  <si>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</si>
  <si>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</si>
  <si>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</si>
  <si>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</si>
  <si>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</si>
  <si>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</si>
  <si>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</si>
  <si>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</si>
  <si>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</si>
  <si>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</si>
  <si>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</si>
  <si>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</si>
  <si>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</si>
  <si>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</si>
  <si>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</si>
  <si>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</si>
  <si>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</si>
  <si>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</si>
  <si>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</si>
  <si>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</si>
  <si>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</si>
  <si>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</si>
  <si>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</si>
  <si>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</si>
  <si>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</si>
  <si>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</si>
  <si>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</si>
  <si>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</si>
  <si>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</si>
  <si>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</si>
  <si>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</si>
  <si>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</si>
  <si>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</si>
  <si>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</si>
  <si>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</si>
  <si>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</si>
  <si>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</si>
  <si>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</si>
  <si>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</si>
  <si>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</si>
  <si>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</si>
  <si>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</si>
  <si>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</si>
  <si>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</si>
  <si>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</si>
  <si>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</si>
  <si>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</si>
  <si>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</si>
  <si>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</si>
  <si>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</si>
  <si>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</si>
  <si>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</si>
  <si>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</si>
  <si>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</si>
  <si>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</si>
  <si>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</si>
  <si>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</si>
  <si>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</si>
  <si>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</si>
  <si>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</si>
  <si>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</si>
  <si>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</si>
  <si>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</si>
  <si>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</si>
  <si>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</si>
  <si>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</si>
  <si>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</si>
  <si>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</si>
  <si>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</si>
  <si>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</si>
  <si>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</si>
  <si>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</si>
  <si>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</si>
  <si>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</si>
  <si>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</si>
  <si>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</si>
  <si>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</si>
  <si>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</si>
  <si>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</si>
  <si>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</si>
  <si>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</si>
  <si>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</si>
  <si>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</si>
  <si>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</si>
  <si>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</si>
  <si>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</si>
  <si>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</si>
  <si>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</si>
  <si>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</si>
  <si>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</si>
  <si>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</si>
  <si>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</si>
  <si>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</si>
  <si>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</si>
  <si>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</si>
  <si>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</si>
  <si>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</si>
  <si>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</si>
  <si>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</si>
  <si>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</si>
  <si>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</si>
  <si>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</si>
  <si>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</si>
  <si>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</si>
  <si>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</si>
  <si>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</si>
  <si>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</si>
  <si>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</si>
  <si>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大分県豊後大野市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</si>
  <si>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</si>
  <si>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</si>
  <si>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</si>
  <si>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</si>
  <si>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</si>
  <si>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</si>
  <si>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</si>
  <si>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</si>
  <si>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</si>
  <si>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</si>
  <si>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</si>
  <si>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</si>
  <si>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</si>
  <si>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</si>
  <si>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</si>
  <si>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</si>
  <si>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</si>
  <si>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</si>
  <si>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</si>
  <si>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</si>
  <si>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</si>
  <si>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</si>
  <si>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</si>
  <si>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</si>
  <si>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</si>
  <si>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</si>
  <si>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</si>
  <si>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</si>
  <si>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</si>
  <si>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</si>
  <si>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</si>
  <si>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</si>
  <si>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</si>
  <si>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</si>
  <si>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</si>
  <si>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</si>
  <si>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</si>
  <si>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</si>
  <si>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</si>
  <si>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</si>
  <si>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</si>
  <si>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</si>
  <si>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</si>
  <si>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</si>
  <si>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</si>
  <si>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</si>
  <si>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</si>
  <si>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</si>
  <si>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</si>
  <si>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</si>
  <si>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</si>
  <si>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</si>
  <si>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</si>
  <si>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</si>
  <si>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</si>
  <si>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</si>
  <si>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</si>
  <si>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</si>
  <si>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</si>
  <si>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</si>
  <si>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</si>
  <si>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</si>
  <si>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</si>
  <si>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</si>
  <si>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</si>
  <si>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</si>
  <si>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</si>
  <si>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</si>
  <si>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</si>
  <si>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</si>
  <si>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</si>
  <si>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</si>
  <si>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</si>
  <si>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</si>
  <si>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</si>
  <si>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</si>
  <si>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</si>
  <si>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</si>
  <si>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</si>
  <si>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</si>
  <si>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</si>
  <si>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</si>
  <si>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</si>
  <si>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</si>
  <si>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</si>
  <si>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</si>
  <si>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</si>
  <si>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</si>
  <si>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</si>
  <si>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</si>
  <si>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</si>
  <si>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</si>
  <si>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</si>
  <si>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</si>
  <si>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</si>
  <si>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</si>
  <si>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</si>
  <si>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</si>
  <si>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</si>
  <si>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</si>
  <si>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</si>
  <si>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</si>
  <si>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</si>
  <si>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</si>
  <si>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</si>
  <si>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</si>
  <si>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</si>
  <si>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</si>
  <si>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</si>
  <si>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</si>
  <si>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</si>
  <si>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</si>
  <si>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</si>
  <si>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</si>
  <si>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</si>
  <si>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</si>
  <si>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</si>
  <si>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</si>
  <si>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</si>
  <si>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</si>
  <si>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</si>
  <si>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</si>
  <si>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</si>
  <si>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</si>
  <si>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</si>
  <si>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</si>
  <si>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</si>
  <si>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</si>
  <si>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</si>
  <si>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</si>
  <si>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</si>
  <si>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</si>
  <si>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</si>
  <si>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</si>
  <si>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</si>
  <si>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</si>
  <si>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</si>
  <si>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</si>
  <si>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</si>
  <si>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</si>
  <si>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</si>
  <si>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</si>
  <si>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</si>
  <si>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</si>
  <si>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</si>
  <si>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</si>
  <si>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</si>
  <si>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</si>
  <si>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大分県豊後大野市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</si>
  <si>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</si>
  <si>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</si>
  <si>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</si>
  <si>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</si>
  <si>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</si>
  <si>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</si>
  <si>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</si>
  <si>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</si>
  <si>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</si>
  <si>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</si>
  <si>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</si>
  <si>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</si>
  <si>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</si>
  <si>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</si>
  <si>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</si>
  <si>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</si>
  <si>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</si>
  <si>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</si>
  <si>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</si>
  <si>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</si>
  <si>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</si>
  <si>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</si>
  <si>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</si>
  <si>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</si>
  <si>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</si>
  <si>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</si>
  <si>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</si>
  <si>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</si>
  <si>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</si>
  <si>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</si>
  <si>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</si>
  <si>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</si>
  <si>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</si>
  <si>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</si>
  <si>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</si>
  <si>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</si>
  <si>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</si>
  <si>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</si>
  <si>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</si>
  <si>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農業集落排水特別会計</t>
    <phoneticPr fontId="5"/>
  </si>
  <si>
    <t>法非適用企業</t>
    <phoneticPr fontId="5"/>
  </si>
  <si>
    <t>公共下水道特別会計</t>
    <phoneticPr fontId="5"/>
  </si>
  <si>
    <t>浄化槽施設特別会計</t>
    <phoneticPr fontId="5"/>
  </si>
  <si>
    <t>簡易水道特別会計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</si>
  <si>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</si>
  <si>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</si>
  <si>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</si>
  <si>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</si>
  <si>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</si>
  <si>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</si>
  <si>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</si>
  <si>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</si>
  <si>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</si>
  <si>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</si>
  <si>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</si>
  <si>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</si>
  <si>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</si>
  <si>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</si>
  <si>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</si>
  <si>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</si>
  <si>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</si>
  <si>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</si>
  <si>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</si>
  <si>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</si>
  <si>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</si>
  <si>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</si>
  <si>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</si>
  <si>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</si>
  <si>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</si>
  <si>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</si>
  <si>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</si>
  <si>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</si>
  <si>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</si>
  <si>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</si>
  <si>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</si>
  <si>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</si>
  <si>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</si>
  <si>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</si>
  <si>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</si>
  <si>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</si>
  <si>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</si>
  <si>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</si>
  <si>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</si>
  <si>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</si>
  <si>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</si>
  <si>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</si>
  <si>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</si>
  <si>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</si>
  <si>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</si>
  <si>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</si>
  <si>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</si>
  <si>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</si>
  <si>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</si>
  <si>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</si>
  <si>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</si>
  <si>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</si>
  <si>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</si>
  <si>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</si>
  <si>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</si>
  <si>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</si>
  <si>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</si>
  <si>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</si>
  <si>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</si>
  <si>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</si>
  <si>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</si>
  <si>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</si>
  <si>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</si>
  <si>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</si>
  <si>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</si>
  <si>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</si>
  <si>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</si>
  <si>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</si>
  <si>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</si>
  <si>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</si>
  <si>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</si>
  <si>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</si>
  <si>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</si>
  <si>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</si>
  <si>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</si>
  <si>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</si>
  <si>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</si>
  <si>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</si>
  <si>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</si>
  <si>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</si>
  <si>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</si>
  <si>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</si>
  <si>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</si>
  <si>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</si>
  <si>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</si>
  <si>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</si>
  <si>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</si>
  <si>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</si>
  <si>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</si>
  <si>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</si>
  <si>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</si>
  <si>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</si>
  <si>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</si>
  <si>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</si>
  <si>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</si>
  <si>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</si>
  <si>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</si>
  <si>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</si>
  <si>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</si>
  <si>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</si>
  <si>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</si>
  <si>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</si>
  <si>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</si>
  <si>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</si>
  <si>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</si>
  <si>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</si>
  <si>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</si>
  <si>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</si>
  <si>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</si>
  <si>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</si>
  <si>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</si>
  <si>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</si>
  <si>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</si>
  <si>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</si>
  <si>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</si>
  <si>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</si>
  <si>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</si>
  <si>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</si>
  <si>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</si>
  <si>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</si>
  <si>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</si>
  <si>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</si>
  <si>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</si>
  <si>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</si>
  <si>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</si>
  <si>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</si>
  <si>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</si>
  <si>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</si>
  <si>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</si>
  <si>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</si>
  <si>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</si>
  <si>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</si>
  <si>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</si>
  <si>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</si>
  <si>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0.46</t>
  </si>
  <si>
    <t>病院事業特別会計</t>
  </si>
  <si>
    <t>一般会計</t>
  </si>
  <si>
    <t>上水道特別会計</t>
  </si>
  <si>
    <t>国民健康保険特別会計</t>
  </si>
  <si>
    <t>介護保険特別会計</t>
  </si>
  <si>
    <t>太陽光発電事業特別会計</t>
  </si>
  <si>
    <t>簡易水道特別会計</t>
  </si>
  <si>
    <t>公共下水道特別会計</t>
  </si>
  <si>
    <t>その他会計（赤字）</t>
  </si>
  <si>
    <t>その他会計（黒字）</t>
  </si>
  <si>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</si>
  <si>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</si>
  <si>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</si>
  <si>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</si>
  <si>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</si>
  <si>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</si>
  <si>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</si>
  <si>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基金から278百万円繰入</t>
    <rPh sb="0" eb="2">
      <t>キキン</t>
    </rPh>
    <rPh sb="7" eb="8">
      <t>ヒャク</t>
    </rPh>
    <rPh sb="8" eb="10">
      <t>マンエン</t>
    </rPh>
    <rPh sb="10" eb="12">
      <t>クリイ</t>
    </rPh>
    <phoneticPr fontId="2"/>
  </si>
  <si>
    <t>基金から70百万円繰入</t>
    <rPh sb="0" eb="2">
      <t>キキン</t>
    </rPh>
    <rPh sb="6" eb="7">
      <t>ヒャク</t>
    </rPh>
    <rPh sb="7" eb="9">
      <t>マンエン</t>
    </rPh>
    <rPh sb="9" eb="11">
      <t>クリイ</t>
    </rPh>
    <phoneticPr fontId="2"/>
  </si>
  <si>
    <t>基金から56百万円繰入</t>
    <rPh sb="0" eb="2">
      <t>キキン</t>
    </rPh>
    <rPh sb="6" eb="7">
      <t>ヒャク</t>
    </rPh>
    <rPh sb="7" eb="9">
      <t>マンエン</t>
    </rPh>
    <rPh sb="9" eb="11">
      <t>クリイ</t>
    </rPh>
    <phoneticPr fontId="2"/>
  </si>
  <si>
    <t>法非適用企業　基金から9百万円繰入</t>
    <rPh sb="7" eb="9">
      <t>キキン</t>
    </rPh>
    <rPh sb="12" eb="13">
      <t>ヒャク</t>
    </rPh>
    <rPh sb="13" eb="15">
      <t>マンエン</t>
    </rPh>
    <rPh sb="15" eb="17">
      <t>クリイ</t>
    </rPh>
    <phoneticPr fontId="5"/>
  </si>
  <si>
    <t>法非適用企業　基金から2百万円繰入</t>
    <rPh sb="7" eb="9">
      <t>キキン</t>
    </rPh>
    <rPh sb="12" eb="13">
      <t>ヒャク</t>
    </rPh>
    <rPh sb="13" eb="15">
      <t>マンエン</t>
    </rPh>
    <rPh sb="15" eb="17">
      <t>クリイレ</t>
    </rPh>
    <phoneticPr fontId="5"/>
  </si>
  <si>
    <t>法非適用企業　基金から1百万円繰入</t>
    <rPh sb="7" eb="9">
      <t>キキン</t>
    </rPh>
    <rPh sb="12" eb="13">
      <t>ヒャク</t>
    </rPh>
    <rPh sb="13" eb="15">
      <t>マンエン</t>
    </rPh>
    <rPh sb="15" eb="17">
      <t>クリイレ</t>
    </rPh>
    <phoneticPr fontId="5"/>
  </si>
  <si>
    <t>（公社）大分県農業農村振興公社</t>
    <rPh sb="1" eb="3">
      <t>コウシャ</t>
    </rPh>
    <rPh sb="4" eb="7">
      <t>オオイタケン</t>
    </rPh>
    <rPh sb="7" eb="9">
      <t>ノウギョウ</t>
    </rPh>
    <rPh sb="9" eb="11">
      <t>ノウソン</t>
    </rPh>
    <rPh sb="11" eb="13">
      <t>シンコウ</t>
    </rPh>
    <rPh sb="13" eb="15">
      <t>コウシャ</t>
    </rPh>
    <phoneticPr fontId="2"/>
  </si>
  <si>
    <t>県所管第三セクター</t>
    <rPh sb="0" eb="1">
      <t>ケン</t>
    </rPh>
    <rPh sb="1" eb="3">
      <t>ショカン</t>
    </rPh>
    <rPh sb="3" eb="5">
      <t>ダイサン</t>
    </rPh>
    <phoneticPr fontId="2"/>
  </si>
  <si>
    <t>基金から5百万円繰入</t>
    <rPh sb="0" eb="2">
      <t>キキン</t>
    </rPh>
    <rPh sb="5" eb="6">
      <t>ヒャク</t>
    </rPh>
    <rPh sb="6" eb="8">
      <t>マンエン</t>
    </rPh>
    <rPh sb="8" eb="10">
      <t>クリイレ</t>
    </rPh>
    <phoneticPr fontId="2"/>
  </si>
  <si>
    <t>基金から8百万円繰入</t>
    <rPh sb="0" eb="2">
      <t>キキン</t>
    </rPh>
    <rPh sb="5" eb="6">
      <t>ヒャク</t>
    </rPh>
    <rPh sb="6" eb="8">
      <t>マンエン</t>
    </rPh>
    <rPh sb="8" eb="10">
      <t>クリイレ</t>
    </rPh>
    <phoneticPr fontId="2"/>
  </si>
  <si>
    <t>基金から18百万円繰入</t>
    <rPh sb="0" eb="2">
      <t>キキン</t>
    </rPh>
    <rPh sb="6" eb="7">
      <t>ヒャク</t>
    </rPh>
    <rPh sb="7" eb="9">
      <t>マンエン</t>
    </rPh>
    <rPh sb="9" eb="11">
      <t>クリイレ</t>
    </rPh>
    <phoneticPr fontId="2"/>
  </si>
  <si>
    <t>基金から210百万円繰入</t>
    <rPh sb="0" eb="2">
      <t>キキン</t>
    </rPh>
    <rPh sb="7" eb="8">
      <t>ヒャク</t>
    </rPh>
    <rPh sb="8" eb="10">
      <t>マンエン</t>
    </rPh>
    <rPh sb="10" eb="12">
      <t>クリイレ</t>
    </rPh>
    <phoneticPr fontId="2"/>
  </si>
  <si>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</si>
  <si>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</si>
  <si>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</si>
  <si>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</si>
  <si>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</si>
  <si>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</si>
  <si>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</si>
  <si>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</si>
  <si>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</si>
  <si>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</si>
  <si>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</si>
  <si>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</si>
  <si>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</si>
  <si>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のいずれも、類似団体平均を大きく下回っている。その要因として、分母である標準財政規模が前年度に比べ減少したものの、分子の基礎数値である地方債残高が減少したこと（地方債の新規発行抑制等によるもの）や、財政調整基金及び公共施設整備基金等の充当可能基金残高が増加したことがあげられる。
今後も、公債費等義務的経費の削減を中心とする行財政改革を推進し、財政の健全化に努める。</t>
    <rPh sb="0" eb="2">
      <t>ショウライ</t>
    </rPh>
    <rPh sb="2" eb="4">
      <t>フタン</t>
    </rPh>
    <rPh sb="4" eb="6">
      <t>ヒリツ</t>
    </rPh>
    <rPh sb="7" eb="9">
      <t>ジッシツ</t>
    </rPh>
    <rPh sb="9" eb="12">
      <t>コウサイヒ</t>
    </rPh>
    <rPh sb="12" eb="14">
      <t>ヒリツ</t>
    </rPh>
    <rPh sb="20" eb="22">
      <t>ルイジ</t>
    </rPh>
    <rPh sb="22" eb="24">
      <t>ダンタイ</t>
    </rPh>
    <rPh sb="24" eb="26">
      <t>ヘイキン</t>
    </rPh>
    <rPh sb="27" eb="28">
      <t>オオ</t>
    </rPh>
    <rPh sb="30" eb="32">
      <t>シタマワ</t>
    </rPh>
    <rPh sb="39" eb="41">
      <t>ヨウイン</t>
    </rPh>
    <rPh sb="45" eb="47">
      <t>ブンボ</t>
    </rPh>
    <rPh sb="50" eb="52">
      <t>ヒョウジュン</t>
    </rPh>
    <rPh sb="52" eb="54">
      <t>ザイセイ</t>
    </rPh>
    <rPh sb="54" eb="56">
      <t>キボ</t>
    </rPh>
    <rPh sb="57" eb="60">
      <t>ゼンネンド</t>
    </rPh>
    <rPh sb="61" eb="62">
      <t>クラ</t>
    </rPh>
    <rPh sb="63" eb="65">
      <t>ゲンショウ</t>
    </rPh>
    <rPh sb="71" eb="73">
      <t>ブンシ</t>
    </rPh>
    <rPh sb="74" eb="76">
      <t>キソ</t>
    </rPh>
    <rPh sb="76" eb="78">
      <t>スウチ</t>
    </rPh>
    <rPh sb="81" eb="84">
      <t>チホウサイ</t>
    </rPh>
    <rPh sb="84" eb="86">
      <t>ザンダカ</t>
    </rPh>
    <rPh sb="87" eb="89">
      <t>ゲンショウ</t>
    </rPh>
    <rPh sb="102" eb="104">
      <t>ヨクセイ</t>
    </rPh>
    <rPh sb="104" eb="105">
      <t>トウ</t>
    </rPh>
    <rPh sb="113" eb="115">
      <t>ザイセイ</t>
    </rPh>
    <rPh sb="115" eb="117">
      <t>チョウセイ</t>
    </rPh>
    <rPh sb="117" eb="119">
      <t>キキン</t>
    </rPh>
    <rPh sb="119" eb="120">
      <t>オヨ</t>
    </rPh>
    <rPh sb="121" eb="123">
      <t>コウキョウ</t>
    </rPh>
    <rPh sb="123" eb="125">
      <t>シセツ</t>
    </rPh>
    <rPh sb="125" eb="127">
      <t>セイビ</t>
    </rPh>
    <rPh sb="127" eb="129">
      <t>キキン</t>
    </rPh>
    <rPh sb="129" eb="130">
      <t>トウ</t>
    </rPh>
    <rPh sb="131" eb="133">
      <t>ジュウトウ</t>
    </rPh>
    <rPh sb="133" eb="135">
      <t>カノウ</t>
    </rPh>
    <rPh sb="135" eb="137">
      <t>キキン</t>
    </rPh>
    <rPh sb="137" eb="139">
      <t>ザンダカ</t>
    </rPh>
    <rPh sb="140" eb="142">
      <t>ゾウカ</t>
    </rPh>
    <rPh sb="154" eb="156">
      <t>コンゴ</t>
    </rPh>
    <rPh sb="158" eb="162">
      <t>コウサイヒトウ</t>
    </rPh>
    <rPh sb="162" eb="165">
      <t>ギムテキ</t>
    </rPh>
    <rPh sb="165" eb="167">
      <t>ケイヒ</t>
    </rPh>
    <rPh sb="168" eb="170">
      <t>サクゲン</t>
    </rPh>
    <rPh sb="171" eb="173">
      <t>チュウシン</t>
    </rPh>
    <rPh sb="176" eb="179">
      <t>ギョウザイセイ</t>
    </rPh>
    <rPh sb="179" eb="181">
      <t>カイカク</t>
    </rPh>
    <rPh sb="182" eb="184">
      <t>スイシン</t>
    </rPh>
    <rPh sb="186" eb="188">
      <t>ザイセイ</t>
    </rPh>
    <rPh sb="189" eb="192">
      <t>ケンゼンカ</t>
    </rPh>
    <rPh sb="193" eb="19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</si>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</sst>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193764</c:v>
                </c:pt>
                <c:pt idx="1">
                  <c:v>170098</c:v>
                </c:pt>
                <c:pt idx="2">
                  <c:v>78223</c:v>
                </c:pt>
                <c:pt idx="3">
                  <c:v>115487</c:v>
                </c:pt>
                <c:pt idx="4">
                  <c:v>104464</c:v>
                </c:pt>
              </c:numCache>
            </c:numRef>
          </c:val>
          <c:smooth val="0"/>
        </c:ser>
        <c:dLbls>
          <c:showLegendKey val="0"/>
          <c:showVal val="0"/>
          <c:showCatName val="0"/>
          <c:showSerName val="0"/>
          <c:showPercent val="0"/>
          <c:showBubbleSize val="0"/>
        </c:dLbls>
        <c:marker val="1"/>
        <c:smooth val="0"/>
        <c:axId val="104067840"/>
        <c:axId val="104069760"/>
      </c:lineChart>
      <c:catAx>
        <c:axId val="104067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69760"/>
        <c:crosses val="autoZero"/>
        <c:auto val="1"/>
        <c:lblAlgn val="ctr"/>
        <c:lblOffset val="100"/>
        <c:tickLblSkip val="1"/>
        <c:tickMarkSkip val="1"/>
        <c:noMultiLvlLbl val="0"/>
      </c:catAx>
      <c:valAx>
        <c:axId val="1040697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6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6.28</c:v>
                </c:pt>
                <c:pt idx="1">
                  <c:v>6.07</c:v>
                </c:pt>
                <c:pt idx="2">
                  <c:v>6.84</c:v>
                </c:pt>
                <c:pt idx="3">
                  <c:v>6.93</c:v>
                </c:pt>
                <c:pt idx="4">
                  <c:v>6.68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24.6</c:v>
                </c:pt>
                <c:pt idx="1">
                  <c:v>29.69</c:v>
                </c:pt>
                <c:pt idx="2">
                  <c:v>32.57</c:v>
                </c:pt>
                <c:pt idx="3">
                  <c:v>36.17</c:v>
                </c:pt>
                <c:pt idx="4">
                  <c:v>41.23</c:v>
                </c:pt>
              </c:numCache>
            </c:numRef>
          </c:val>
        </c:ser>
        <c:dLbls>
          <c:showLegendKey val="0"/>
          <c:showVal val="0"/>
          <c:showCatName val="0"/>
          <c:showSerName val="0"/>
          <c:showPercent val="0"/>
          <c:showBubbleSize val="0"/>
        </c:dLbls>
        <c:gapWidth val="250"/>
        <c:overlap val="100"/>
        <c:axId val="112186496"/>
        <c:axId val="11218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1.48</c:v>
                </c:pt>
                <c:pt idx="1">
                  <c:v>1.8</c:v>
                </c:pt>
                <c:pt idx="2">
                  <c:v>3.48</c:v>
                </c:pt>
                <c:pt idx="3">
                  <c:v>0.1</c:v>
                </c:pt>
                <c:pt idx="4">
                  <c:v>-0.46</c:v>
                </c:pt>
              </c:numCache>
            </c:numRef>
          </c:val>
          <c:smooth val="0"/>
        </c:ser>
        <c:dLbls>
          <c:showLegendKey val="0"/>
          <c:showVal val="0"/>
          <c:showCatName val="0"/>
          <c:showSerName val="0"/>
          <c:showPercent val="0"/>
          <c:showBubbleSize val="0"/>
        </c:dLbls>
        <c:marker val="1"/>
        <c:smooth val="0"/>
        <c:axId val="112186496"/>
        <c:axId val="112188416"/>
      </c:lineChart>
      <c:catAx>
        <c:axId val="11218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88416"/>
        <c:crosses val="autoZero"/>
        <c:auto val="1"/>
        <c:lblAlgn val="ctr"/>
        <c:lblOffset val="100"/>
        <c:tickLblSkip val="1"/>
        <c:tickMarkSkip val="1"/>
        <c:noMultiLvlLbl val="0"/>
      </c:catAx>
      <c:valAx>
        <c:axId val="11218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8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0.06</c:v>
                </c:pt>
                <c:pt idx="4">
                  <c:v>#N/A</c:v>
                </c:pt>
                <c:pt idx="5">
                  <c:v>0.05</c:v>
                </c:pt>
                <c:pt idx="6">
                  <c:v>#N/A</c:v>
                </c:pt>
                <c:pt idx="7">
                  <c:v>0.03</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0.03</c:v>
                </c:pt>
                <c:pt idx="8">
                  <c:v>#N/A</c:v>
                </c:pt>
                <c:pt idx="9">
                  <c:v>0.03</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0.26</c:v>
                </c:pt>
                <c:pt idx="2">
                  <c:v>#N/A</c:v>
                </c:pt>
                <c:pt idx="3">
                  <c:v>0.17</c:v>
                </c:pt>
                <c:pt idx="4">
                  <c:v>#N/A</c:v>
                </c:pt>
                <c:pt idx="5">
                  <c:v>0.11</c:v>
                </c:pt>
                <c:pt idx="6">
                  <c:v>#N/A</c:v>
                </c:pt>
                <c:pt idx="7">
                  <c:v>0.12</c:v>
                </c:pt>
                <c:pt idx="8">
                  <c:v>#N/A</c:v>
                </c:pt>
                <c:pt idx="9">
                  <c:v>0.12</c:v>
                </c:pt>
              </c:numCache>
            </c:numRef>
          </c:val>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0.49</c:v>
                </c:pt>
                <c:pt idx="6">
                  <c:v>#N/A</c:v>
                </c:pt>
                <c:pt idx="7">
                  <c:v>0.11</c:v>
                </c:pt>
                <c:pt idx="8">
                  <c:v>#N/A</c:v>
                </c:pt>
                <c:pt idx="9">
                  <c:v>0.17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0.53</c:v>
                </c:pt>
                <c:pt idx="2">
                  <c:v>#N/A</c:v>
                </c:pt>
                <c:pt idx="3">
                  <c:v>1.23</c:v>
                </c:pt>
                <c:pt idx="4">
                  <c:v>#N/A</c:v>
                </c:pt>
                <c:pt idx="5">
                  <c:v>0.86</c:v>
                </c:pt>
                <c:pt idx="6">
                  <c:v>#N/A</c:v>
                </c:pt>
                <c:pt idx="7">
                  <c:v>1.6</c:v>
                </c:pt>
                <c:pt idx="8">
                  <c:v>#N/A</c:v>
                </c:pt>
                <c:pt idx="9">
                  <c:v>0.76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0.56999999999999995</c:v>
                </c:pt>
                <c:pt idx="2">
                  <c:v>#N/A</c:v>
                </c:pt>
                <c:pt idx="3">
                  <c:v>1.05</c:v>
                </c:pt>
                <c:pt idx="4">
                  <c:v>#N/A</c:v>
                </c:pt>
                <c:pt idx="5">
                  <c:v>0.9</c:v>
                </c:pt>
                <c:pt idx="6">
                  <c:v>#N/A</c:v>
                </c:pt>
                <c:pt idx="7">
                  <c:v>0.71</c:v>
                </c:pt>
                <c:pt idx="8">
                  <c:v>#N/A</c:v>
                </c:pt>
                <c:pt idx="9">
                  <c:v>0.93</c:v>
                </c:pt>
              </c:numCache>
            </c:numRef>
          </c:val>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2.5299999999999998</c:v>
                </c:pt>
                <c:pt idx="2">
                  <c:v>#N/A</c:v>
                </c:pt>
                <c:pt idx="3">
                  <c:v>2.71</c:v>
                </c:pt>
                <c:pt idx="4">
                  <c:v>#N/A</c:v>
                </c:pt>
                <c:pt idx="5">
                  <c:v>2.94</c:v>
                </c:pt>
                <c:pt idx="6">
                  <c:v>#N/A</c:v>
                </c:pt>
                <c:pt idx="7">
                  <c:v>3.08</c:v>
                </c:pt>
                <c:pt idx="8">
                  <c:v>#N/A</c:v>
                </c:pt>
                <c:pt idx="9">
                  <c:v>3.29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6.27</c:v>
                </c:pt>
                <c:pt idx="2">
                  <c:v>#N/A</c:v>
                </c:pt>
                <c:pt idx="3">
                  <c:v>6.07</c:v>
                </c:pt>
                <c:pt idx="4">
                  <c:v>#N/A</c:v>
                </c:pt>
                <c:pt idx="5">
                  <c:v>6.83</c:v>
                </c:pt>
                <c:pt idx="6">
                  <c:v>#N/A</c:v>
                </c:pt>
                <c:pt idx="7">
                  <c:v>6.93</c:v>
                </c:pt>
                <c:pt idx="8">
                  <c:v>#N/A</c:v>
                </c:pt>
                <c:pt idx="9">
                  <c:v>6.68</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10.72</c:v>
                </c:pt>
                <c:pt idx="2">
                  <c:v>#N/A</c:v>
                </c:pt>
                <c:pt idx="3">
                  <c:v>10.11</c:v>
                </c:pt>
                <c:pt idx="4">
                  <c:v>#N/A</c:v>
                </c:pt>
                <c:pt idx="5">
                  <c:v>10.09</c:v>
                </c:pt>
                <c:pt idx="6">
                  <c:v>#N/A</c:v>
                </c:pt>
                <c:pt idx="7">
                  <c:v>10.51</c:v>
                </c:pt>
                <c:pt idx="8">
                  <c:v>#N/A</c:v>
                </c:pt>
                <c:pt idx="9">
                  <c:v>10.82</c:v>
                </c:pt>
              </c:numCache>
            </c:numRef>
          </c:val>
        </c:ser>
        <c:dLbls>
          <c:showLegendKey val="0"/>
          <c:showVal val="0"/>
          <c:showCatName val="0"/>
          <c:showSerName val="0"/>
          <c:showPercent val="0"/>
          <c:showBubbleSize val="0"/>
        </c:dLbls>
        <c:gapWidth val="150"/>
        <c:overlap val="100"/>
        <c:axId val="112634496"/>
        <c:axId val="112644480"/>
      </c:barChart>
      <c:catAx>
        <c:axId val="11263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44480"/>
        <c:crosses val="autoZero"/>
        <c:auto val="1"/>
        <c:lblAlgn val="ctr"/>
        <c:lblOffset val="100"/>
        <c:tickLblSkip val="1"/>
        <c:tickMarkSkip val="1"/>
        <c:noMultiLvlLbl val="0"/>
      </c:catAx>
      <c:valAx>
        <c:axId val="11264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3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3295</c:v>
                </c:pt>
                <c:pt idx="5">
                  <c:v>3428</c:v>
                </c:pt>
                <c:pt idx="8">
                  <c:v>3434</c:v>
                </c:pt>
                <c:pt idx="11">
                  <c:v>3497</c:v>
                </c:pt>
                <c:pt idx="14">
                  <c:v>3106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27</c:v>
                </c:pt>
                <c:pt idx="6">
                  <c:v>27</c:v>
                </c:pt>
                <c:pt idx="9">
                  <c:v>26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303</c:v>
                </c:pt>
                <c:pt idx="3">
                  <c:v>326</c:v>
                </c:pt>
                <c:pt idx="6">
                  <c:v>327</c:v>
                </c:pt>
                <c:pt idx="9">
                  <c:v>317</c:v>
                </c:pt>
                <c:pt idx="12">
                  <c:v>347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4199</c:v>
                </c:pt>
                <c:pt idx="3">
                  <c:v>4251</c:v>
                </c:pt>
                <c:pt idx="6">
                  <c:v>4087</c:v>
                </c:pt>
                <c:pt idx="9">
                  <c:v>3902</c:v>
                </c:pt>
                <c:pt idx="12">
                  <c:v>3416</c:v>
                </c:pt>
              </c:numCache>
            </c:numRef>
          </c:val>
        </c:ser>
        <c:dLbls>
          <c:showLegendKey val="0"/>
          <c:showVal val="0"/>
          <c:showCatName val="0"/>
          <c:showSerName val="0"/>
          <c:showPercent val="0"/>
          <c:showBubbleSize val="0"/>
        </c:dLbls>
        <c:gapWidth val="100"/>
        <c:overlap val="100"/>
        <c:axId val="3389696"/>
        <c:axId val="3391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1237</c:v>
                </c:pt>
                <c:pt idx="2">
                  <c:v>#N/A</c:v>
                </c:pt>
                <c:pt idx="3">
                  <c:v>#N/A</c:v>
                </c:pt>
                <c:pt idx="4">
                  <c:v>1176</c:v>
                </c:pt>
                <c:pt idx="5">
                  <c:v>#N/A</c:v>
                </c:pt>
                <c:pt idx="6">
                  <c:v>#N/A</c:v>
                </c:pt>
                <c:pt idx="7">
                  <c:v>1007</c:v>
                </c:pt>
                <c:pt idx="8">
                  <c:v>#N/A</c:v>
                </c:pt>
                <c:pt idx="9">
                  <c:v>#N/A</c:v>
                </c:pt>
                <c:pt idx="10">
                  <c:v>748</c:v>
                </c:pt>
                <c:pt idx="11">
                  <c:v>#N/A</c:v>
                </c:pt>
                <c:pt idx="12">
                  <c:v>#N/A</c:v>
                </c:pt>
                <c:pt idx="13">
                  <c:v>672</c:v>
                </c:pt>
                <c:pt idx="14">
                  <c:v>#N/A</c:v>
                </c:pt>
              </c:numCache>
            </c:numRef>
          </c:val>
          <c:smooth val="0"/>
        </c:ser>
        <c:dLbls>
          <c:showLegendKey val="0"/>
          <c:showVal val="0"/>
          <c:showCatName val="0"/>
          <c:showSerName val="0"/>
          <c:showPercent val="0"/>
          <c:showBubbleSize val="0"/>
        </c:dLbls>
        <c:marker val="1"/>
        <c:smooth val="0"/>
        <c:axId val="3389696"/>
        <c:axId val="3391872"/>
      </c:lineChart>
      <c:catAx>
        <c:axId val="33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1872"/>
        <c:crosses val="autoZero"/>
        <c:auto val="1"/>
        <c:lblAlgn val="ctr"/>
        <c:lblOffset val="100"/>
        <c:tickLblSkip val="1"/>
        <c:tickMarkSkip val="1"/>
        <c:noMultiLvlLbl val="0"/>
      </c:catAx>
      <c:valAx>
        <c:axId val="339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26456</c:v>
                </c:pt>
                <c:pt idx="5">
                  <c:v>26771</c:v>
                </c:pt>
                <c:pt idx="8">
                  <c:v>25414</c:v>
                </c:pt>
                <c:pt idx="11">
                  <c:v>24572</c:v>
                </c:pt>
                <c:pt idx="14">
                  <c:v>24004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1964</c:v>
                </c:pt>
                <c:pt idx="5">
                  <c:v>1908</c:v>
                </c:pt>
                <c:pt idx="8">
                  <c:v>1783</c:v>
                </c:pt>
                <c:pt idx="11">
                  <c:v>1857</c:v>
                </c:pt>
                <c:pt idx="14">
                  <c:v>1772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11298</c:v>
                </c:pt>
                <c:pt idx="5">
                  <c:v>12279</c:v>
                </c:pt>
                <c:pt idx="8">
                  <c:v>12787</c:v>
                </c:pt>
                <c:pt idx="11">
                  <c:v>14773</c:v>
                </c:pt>
                <c:pt idx="14">
                  <c:v>17084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74</c:v>
                </c:pt>
                <c:pt idx="3">
                  <c:v>19</c:v>
                </c:pt>
                <c:pt idx="6">
                  <c:v>15</c:v>
                </c:pt>
                <c:pt idx="9">
                  <c:v>11</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6423</c:v>
                </c:pt>
                <c:pt idx="3">
                  <c:v>6182</c:v>
                </c:pt>
                <c:pt idx="6">
                  <c:v>5875</c:v>
                </c:pt>
                <c:pt idx="9">
                  <c:v>5642</c:v>
                </c:pt>
                <c:pt idx="12">
                  <c:v>5589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4740</c:v>
                </c:pt>
                <c:pt idx="3">
                  <c:v>4277</c:v>
                </c:pt>
                <c:pt idx="6">
                  <c:v>4210</c:v>
                </c:pt>
                <c:pt idx="9">
                  <c:v>4135</c:v>
                </c:pt>
                <c:pt idx="12">
                  <c:v>4017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119</c:v>
                </c:pt>
                <c:pt idx="3">
                  <c:v>94</c:v>
                </c:pt>
                <c:pt idx="6">
                  <c:v>70</c:v>
                </c:pt>
                <c:pt idx="9">
                  <c:v>46</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29692</c:v>
                </c:pt>
                <c:pt idx="3">
                  <c:v>30353</c:v>
                </c:pt>
                <c:pt idx="6">
                  <c:v>27795</c:v>
                </c:pt>
                <c:pt idx="9">
                  <c:v>27163</c:v>
                </c:pt>
                <c:pt idx="12">
                  <c:v>26380</c:v>
                </c:pt>
              </c:numCache>
            </c:numRef>
          </c:val>
        </c:ser>
        <c:dLbls>
          <c:showLegendKey val="0"/>
          <c:showVal val="0"/>
          <c:showCatName val="0"/>
          <c:showSerName val="0"/>
          <c:showPercent val="0"/>
          <c:showBubbleSize val="0"/>
        </c:dLbls>
        <c:gapWidth val="100"/>
        <c:overlap val="100"/>
        <c:axId val="83147008"/>
        <c:axId val="11219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1329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3147008"/>
        <c:axId val="112198016"/>
      </c:lineChart>
      <c:catAx>
        <c:axId val="831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198016"/>
        <c:crosses val="autoZero"/>
        <c:auto val="1"/>
        <c:lblAlgn val="ctr"/>
        <c:lblOffset val="100"/>
        <c:tickLblSkip val="1"/>
        <c:tickMarkSkip val="1"/>
        <c:noMultiLvlLbl val="0"/>
      </c:catAx>
      <c:valAx>
        <c:axId val="11219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1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2412928"/>
        <c:axId val="112427392"/>
      </c:scatterChart>
      <c:valAx>
        <c:axId val="112412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27392"/>
        <c:crosses val="autoZero"/>
        <c:crossBetween val="midCat"/>
      </c:valAx>
      <c:valAx>
        <c:axId val="112427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412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9.8000000000000007</c:v>
                </c:pt>
                <c:pt idx="1">
                  <c:v>8.9</c:v>
                </c:pt>
                <c:pt idx="2">
                  <c:v>8.1</c:v>
                </c:pt>
                <c:pt idx="3">
                  <c:v>7</c:v>
                </c:pt>
                <c:pt idx="4">
                  <c:v>5.9</c:v>
                </c:pt>
              </c:numCache>
            </c:numRef>
          </c:xVal>
          <c:yVal>
            <c:numRef>
              <c:f>公会計指標分析・財政指標組合せ分析表!$K$73:$O$73</c:f>
              <c:numCache>
                <c:formatCode>#,##0.0;"▲ "#,##0.0</c:formatCode>
                <c:ptCount val="5"/>
                <c:pt idx="0">
                  <c:v>9.3000000000000007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2469504"/>
        <c:axId val="112471424"/>
      </c:scatterChart>
      <c:valAx>
        <c:axId val="112469504"/>
        <c:scaling>
          <c:orientation val="minMax"/>
          <c:max val="14.2"/>
          <c:min val="9.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71424"/>
        <c:crosses val="autoZero"/>
        <c:crossBetween val="midCat"/>
      </c:valAx>
      <c:valAx>
        <c:axId val="112471424"/>
        <c:scaling>
          <c:orientation val="minMax"/>
          <c:max val="10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469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実質公債費比率は３か年平均５．９％で、年々減少傾向にある。対前年１．１％（Ｈ２６：７．０％）改善した要因は、平成２７年度単年度比率が減少したこと、平成２４年度単年度比率（８．４％）が算定対象年度外となったことである。平成２７年度単年度比率が改善した要因は、分母に算入される標準財政規模が減少したものの、分子の基礎数値である公債費が減少したことによるもの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今後も、緊急度・住民ニーズを的確な把握に努めるとともに、投資的事業には財政運営に有利な地方債の発行に努める。</a:t>
          </a:r>
          <a:endParaRPr lang="ja-JP" altLang="ja-JP" sz="12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従前から行ってきた地方債発行枠の制限や繰上償還の実施により、地方債残高の抑制に努めているほか、発行地方債についても過疎対策事業債など財政運営に有利な地方債を中心としていること、充当可能基金についても積極的な積み立てを行っていることなどから、年々減少傾向に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平成２７年度の将来負担比率は▲５０．８％であり、対前年２０．２％改善した。その主たる要因は、分母である標準財政規模が減少したものの、分子の基礎数値である地方債残高の減少、充当可能基金の増加によるもの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今後も、新規発行地方債を抑制するとともに、充当可能基金の増額を図るなどして、比率の低下に努める。</a:t>
          </a:r>
          <a:endParaRPr lang="ja-JP" altLang="ja-JP" sz="12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38,078
37,893
603.14
27,123,999
25,904,321
1,097,558
16,418,465
26,380,252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8" name="正方形/長方形 5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0" name="テキスト ボックス 5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38,078
37,893
603.14
27,123,999
25,904,321
1,097,558
16,418,465
26,380,252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38,078
37,893
603.14
27,123,999
25,904,321
1,097,558
16,418,465
26,380,252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38,078
37,893
603.14
27,123,999
25,904,321
1,097,558
16,418,465
26,380,252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財政力の弱い団体同士の合併団体であり、過疎地域に所在している本市においては、人口の減少や全国平均を上回る高齢化率（平成２７年１２月末現在４０．０％）に加え、市内に核となる産業がないこと等から財政基盤が弱く、類似団体平均を大きく下回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引き続き、地方税の収納率向上対策を推進するほか、事務事業評価制度の活用による事務事業の抜本的な見直しを行い、行財政運営の効率化に努めるなど、財政基盤の強化を図る。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経常収支比率は、改善傾向（前年度比１．９％改善）であり、類似団体と比較しても５．２％良好な結果となった。しかし、人件費（２９．３％）は１．２％、公債費（１９．８％）も２．３％と改善傾向にあるものの、人件費については類似団体平均と比較すると５．６％悪い状況とな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人件費については、町村合併で増加していた職員数を退職者と新規採用職員のバランスを考慮しながら適正管理に努めていく。また、公債費については、集中改革プランに基づき、安易な起債発行を制限し、適正な起債計画を実施することとする。</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23919</xdr:rowOff>
    </xdr:from>
    <xdr:to>
      <xdr:col>7</xdr:col>
      <xdr:colOff>152400</xdr:colOff>
      <xdr:row>59</xdr:row>
      <xdr:rowOff>100330</xdr:rowOff>
    </xdr:to>
    <xdr:cxnSp macro="">
      <xdr:nvCxnSpPr>
        <xdr:cNvPr id="131" name="直線コネクタ 130"/>
        <xdr:cNvCxnSpPr/>
      </xdr:nvCxnSpPr>
      <xdr:spPr>
        <a:xfrm flipV="1">
          <a:off x="4114800" y="10139469"/>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59</xdr:row>
      <xdr:rowOff>116417</xdr:rowOff>
    </xdr:to>
    <xdr:cxnSp macro="">
      <xdr:nvCxnSpPr>
        <xdr:cNvPr id="134" name="直線コネクタ 133"/>
        <xdr:cNvCxnSpPr/>
      </xdr:nvCxnSpPr>
      <xdr:spPr>
        <a:xfrm flipV="1">
          <a:off x="3225800" y="1021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59</xdr:row>
      <xdr:rowOff>156633</xdr:rowOff>
    </xdr:to>
    <xdr:cxnSp macro="">
      <xdr:nvCxnSpPr>
        <xdr:cNvPr id="137" name="直線コネクタ 136"/>
        <xdr:cNvCxnSpPr/>
      </xdr:nvCxnSpPr>
      <xdr:spPr>
        <a:xfrm flipV="1">
          <a:off x="2336800" y="1023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156633</xdr:rowOff>
    </xdr:from>
    <xdr:to>
      <xdr:col>3</xdr:col>
      <xdr:colOff>279400</xdr:colOff>
      <xdr:row>59</xdr:row>
      <xdr:rowOff>164677</xdr:rowOff>
    </xdr:to>
    <xdr:cxnSp macro="">
      <xdr:nvCxnSpPr>
        <xdr:cNvPr id="140" name="直線コネクタ 139"/>
        <xdr:cNvCxnSpPr/>
      </xdr:nvCxnSpPr>
      <xdr:spPr>
        <a:xfrm flipV="1">
          <a:off x="1447800" y="1027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144569</xdr:rowOff>
    </xdr:from>
    <xdr:to>
      <xdr:col>7</xdr:col>
      <xdr:colOff>203200</xdr:colOff>
      <xdr:row>59</xdr:row>
      <xdr:rowOff>74719</xdr:rowOff>
    </xdr:to>
    <xdr:sp macro="" textlink="">
      <xdr:nvSpPr>
        <xdr:cNvPr id="150" name="円/楕円 149"/>
        <xdr:cNvSpPr/>
      </xdr:nvSpPr>
      <xdr:spPr>
        <a:xfrm>
          <a:off x="4902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161096</xdr:rowOff>
    </xdr:from>
    <xdr:ext cx="762000" cy="259045"/>
    <xdr:sp macro="" textlink="">
      <xdr:nvSpPr>
        <xdr:cNvPr id="151" name="財政構造の弾力性該当値テキスト"/>
        <xdr:cNvSpPr txBox="1"/>
      </xdr:nvSpPr>
      <xdr:spPr>
        <a:xfrm>
          <a:off x="5041900" y="993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2" name="円/楕円 151"/>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3" name="テキスト ボックス 152"/>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65617</xdr:rowOff>
    </xdr:from>
    <xdr:to>
      <xdr:col>4</xdr:col>
      <xdr:colOff>533400</xdr:colOff>
      <xdr:row>59</xdr:row>
      <xdr:rowOff>167217</xdr:rowOff>
    </xdr:to>
    <xdr:sp macro="" textlink="">
      <xdr:nvSpPr>
        <xdr:cNvPr id="154" name="円/楕円 153"/>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55" name="テキスト ボックス 154"/>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105833</xdr:rowOff>
    </xdr:from>
    <xdr:to>
      <xdr:col>3</xdr:col>
      <xdr:colOff>330200</xdr:colOff>
      <xdr:row>60</xdr:row>
      <xdr:rowOff>35983</xdr:rowOff>
    </xdr:to>
    <xdr:sp macro="" textlink="">
      <xdr:nvSpPr>
        <xdr:cNvPr id="156" name="円/楕円 155"/>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46160</xdr:rowOff>
    </xdr:from>
    <xdr:ext cx="762000" cy="259045"/>
    <xdr:sp macro="" textlink="">
      <xdr:nvSpPr>
        <xdr:cNvPr id="157" name="テキスト ボックス 156"/>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113877</xdr:rowOff>
    </xdr:from>
    <xdr:to>
      <xdr:col>2</xdr:col>
      <xdr:colOff>127000</xdr:colOff>
      <xdr:row>60</xdr:row>
      <xdr:rowOff>44027</xdr:rowOff>
    </xdr:to>
    <xdr:sp macro="" textlink="">
      <xdr:nvSpPr>
        <xdr:cNvPr id="158" name="円/楕円 157"/>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54204</xdr:rowOff>
    </xdr:from>
    <xdr:ext cx="762000" cy="259045"/>
    <xdr:sp macro="" textlink="">
      <xdr:nvSpPr>
        <xdr:cNvPr id="159" name="テキスト ボックス 158"/>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[195,867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町村合併後の職員数の適正化が進捗中であることや、旧町村単位で類似施設を保有していることによる維持管理経費の増嵩等の要因により、類似団体平均と比較すると数値は悪い。</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保育所の民営化や各施設の指定管理、業務委託などによる効果も表れてきているが、引き続き指定管理者制度の導入や業務の外部委託など民間の活力を導入・推進しつつ、公共施設の見直し指針や公共施設等総合管理計画に基づく施設の統廃合の取り組みを強化し、事務事業評価制度を活用したトータル的な健全化に取り組んでいく。</a:t>
          </a:r>
          <a:endParaRPr lang="ja-JP"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123579</xdr:rowOff>
    </xdr:from>
    <xdr:to>
      <xdr:col>7</xdr:col>
      <xdr:colOff>152400</xdr:colOff>
      <xdr:row>84</xdr:row>
      <xdr:rowOff>169957</xdr:rowOff>
    </xdr:to>
    <xdr:cxnSp macro="">
      <xdr:nvCxnSpPr>
        <xdr:cNvPr id="194" name="直線コネクタ 193"/>
        <xdr:cNvCxnSpPr/>
      </xdr:nvCxnSpPr>
      <xdr:spPr>
        <a:xfrm>
          <a:off x="4114800" y="14525379"/>
          <a:ext cx="838200" cy="4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104701</xdr:rowOff>
    </xdr:from>
    <xdr:to>
      <xdr:col>6</xdr:col>
      <xdr:colOff>0</xdr:colOff>
      <xdr:row>84</xdr:row>
      <xdr:rowOff>123579</xdr:rowOff>
    </xdr:to>
    <xdr:cxnSp macro="">
      <xdr:nvCxnSpPr>
        <xdr:cNvPr id="197" name="直線コネクタ 196"/>
        <xdr:cNvCxnSpPr/>
      </xdr:nvCxnSpPr>
      <xdr:spPr>
        <a:xfrm>
          <a:off x="3225800" y="14506501"/>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104701</xdr:rowOff>
    </xdr:from>
    <xdr:to>
      <xdr:col>4</xdr:col>
      <xdr:colOff>482600</xdr:colOff>
      <xdr:row>84</xdr:row>
      <xdr:rowOff>144475</xdr:rowOff>
    </xdr:to>
    <xdr:cxnSp macro="">
      <xdr:nvCxnSpPr>
        <xdr:cNvPr id="200" name="直線コネクタ 199"/>
        <xdr:cNvCxnSpPr/>
      </xdr:nvCxnSpPr>
      <xdr:spPr>
        <a:xfrm flipV="1">
          <a:off x="2336800" y="14506501"/>
          <a:ext cx="889000" cy="3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144475</xdr:rowOff>
    </xdr:from>
    <xdr:to>
      <xdr:col>3</xdr:col>
      <xdr:colOff>279400</xdr:colOff>
      <xdr:row>85</xdr:row>
      <xdr:rowOff>10371</xdr:rowOff>
    </xdr:to>
    <xdr:cxnSp macro="">
      <xdr:nvCxnSpPr>
        <xdr:cNvPr id="203" name="直線コネクタ 202"/>
        <xdr:cNvCxnSpPr/>
      </xdr:nvCxnSpPr>
      <xdr:spPr>
        <a:xfrm flipV="1">
          <a:off x="1447800" y="14546275"/>
          <a:ext cx="889000" cy="3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119157</xdr:rowOff>
    </xdr:from>
    <xdr:to>
      <xdr:col>7</xdr:col>
      <xdr:colOff>203200</xdr:colOff>
      <xdr:row>85</xdr:row>
      <xdr:rowOff>49307</xdr:rowOff>
    </xdr:to>
    <xdr:sp macro="" textlink="">
      <xdr:nvSpPr>
        <xdr:cNvPr id="213" name="円/楕円 212"/>
        <xdr:cNvSpPr/>
      </xdr:nvSpPr>
      <xdr:spPr>
        <a:xfrm>
          <a:off x="4902200" y="145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91234</xdr:rowOff>
    </xdr:from>
    <xdr:ext cx="762000" cy="259045"/>
    <xdr:sp macro="" textlink="">
      <xdr:nvSpPr>
        <xdr:cNvPr id="214" name="人件費・物件費等の状況該当値テキスト"/>
        <xdr:cNvSpPr txBox="1"/>
      </xdr:nvSpPr>
      <xdr:spPr>
        <a:xfrm>
          <a:off x="5041900" y="1449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195,867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72779</xdr:rowOff>
    </xdr:from>
    <xdr:to>
      <xdr:col>6</xdr:col>
      <xdr:colOff>50800</xdr:colOff>
      <xdr:row>85</xdr:row>
      <xdr:rowOff>2929</xdr:rowOff>
    </xdr:to>
    <xdr:sp macro="" textlink="">
      <xdr:nvSpPr>
        <xdr:cNvPr id="215" name="円/楕円 214"/>
        <xdr:cNvSpPr/>
      </xdr:nvSpPr>
      <xdr:spPr>
        <a:xfrm>
          <a:off x="4064000" y="144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159156</xdr:rowOff>
    </xdr:from>
    <xdr:ext cx="736600" cy="259045"/>
    <xdr:sp macro="" textlink="">
      <xdr:nvSpPr>
        <xdr:cNvPr id="216" name="テキスト ボックス 215"/>
        <xdr:cNvSpPr txBox="1"/>
      </xdr:nvSpPr>
      <xdr:spPr>
        <a:xfrm>
          <a:off x="3733800" y="1456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190,101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53901</xdr:rowOff>
    </xdr:from>
    <xdr:to>
      <xdr:col>4</xdr:col>
      <xdr:colOff>533400</xdr:colOff>
      <xdr:row>84</xdr:row>
      <xdr:rowOff>155501</xdr:rowOff>
    </xdr:to>
    <xdr:sp macro="" textlink="">
      <xdr:nvSpPr>
        <xdr:cNvPr id="217" name="円/楕円 216"/>
        <xdr:cNvSpPr/>
      </xdr:nvSpPr>
      <xdr:spPr>
        <a:xfrm>
          <a:off x="3175000" y="144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140278</xdr:rowOff>
    </xdr:from>
    <xdr:ext cx="762000" cy="259045"/>
    <xdr:sp macro="" textlink="">
      <xdr:nvSpPr>
        <xdr:cNvPr id="218" name="テキスト ボックス 217"/>
        <xdr:cNvSpPr txBox="1"/>
      </xdr:nvSpPr>
      <xdr:spPr>
        <a:xfrm>
          <a:off x="2844800" y="1454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93675</xdr:rowOff>
    </xdr:from>
    <xdr:to>
      <xdr:col>3</xdr:col>
      <xdr:colOff>330200</xdr:colOff>
      <xdr:row>85</xdr:row>
      <xdr:rowOff>23825</xdr:rowOff>
    </xdr:to>
    <xdr:sp macro="" textlink="">
      <xdr:nvSpPr>
        <xdr:cNvPr id="219" name="円/楕円 218"/>
        <xdr:cNvSpPr/>
      </xdr:nvSpPr>
      <xdr:spPr>
        <a:xfrm>
          <a:off x="2286000" y="144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8602</xdr:rowOff>
    </xdr:from>
    <xdr:ext cx="762000" cy="259045"/>
    <xdr:sp macro="" textlink="">
      <xdr:nvSpPr>
        <xdr:cNvPr id="220" name="テキスト ボックス 219"/>
        <xdr:cNvSpPr txBox="1"/>
      </xdr:nvSpPr>
      <xdr:spPr>
        <a:xfrm>
          <a:off x="1955800" y="1458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192,699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131021</xdr:rowOff>
    </xdr:from>
    <xdr:to>
      <xdr:col>2</xdr:col>
      <xdr:colOff>127000</xdr:colOff>
      <xdr:row>85</xdr:row>
      <xdr:rowOff>61171</xdr:rowOff>
    </xdr:to>
    <xdr:sp macro="" textlink="">
      <xdr:nvSpPr>
        <xdr:cNvPr id="221" name="円/楕円 220"/>
        <xdr:cNvSpPr/>
      </xdr:nvSpPr>
      <xdr:spPr>
        <a:xfrm>
          <a:off x="1397000" y="145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45948</xdr:rowOff>
    </xdr:from>
    <xdr:ext cx="762000" cy="259045"/>
    <xdr:sp macro="" textlink="">
      <xdr:nvSpPr>
        <xdr:cNvPr id="222" name="テキスト ボックス 221"/>
        <xdr:cNvSpPr txBox="1"/>
      </xdr:nvSpPr>
      <xdr:spPr>
        <a:xfrm>
          <a:off x="1066800" y="1461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200">
              <a:solidFill>
                <a:schemeClr val="dk1"/>
              </a:solidFill>
              <a:latin typeface="+mn-lt"/>
              <a:ea typeface="+mn-ea"/>
              <a:cs typeface="+mn-cs"/>
            </a:rPr>
            <a:t>ラスパイレス指数については、類似団体平均（９７．８）よりも高い数値となった。引き続き、職員数の適正化とあわせ、より一層の人件費の適正管理に努める。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86</xdr:row>
      <xdr:rowOff>154687</xdr:rowOff>
    </xdr:to>
    <xdr:cxnSp macro="">
      <xdr:nvCxnSpPr>
        <xdr:cNvPr id="254" name="直線コネクタ 253"/>
        <xdr:cNvCxnSpPr/>
      </xdr:nvCxnSpPr>
      <xdr:spPr>
        <a:xfrm flipV="1">
          <a:off x="16179800" y="1489456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154687</xdr:rowOff>
    </xdr:to>
    <xdr:cxnSp macro="">
      <xdr:nvCxnSpPr>
        <xdr:cNvPr id="257" name="直線コネクタ 256"/>
        <xdr:cNvCxnSpPr/>
      </xdr:nvCxnSpPr>
      <xdr:spPr>
        <a:xfrm>
          <a:off x="15290800" y="1477391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88</xdr:row>
      <xdr:rowOff>164085</xdr:rowOff>
    </xdr:to>
    <xdr:cxnSp macro="">
      <xdr:nvCxnSpPr>
        <xdr:cNvPr id="260" name="直線コネクタ 259"/>
        <xdr:cNvCxnSpPr/>
      </xdr:nvCxnSpPr>
      <xdr:spPr>
        <a:xfrm flipV="1">
          <a:off x="14401800" y="14773911"/>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164085</xdr:rowOff>
    </xdr:from>
    <xdr:to>
      <xdr:col>21</xdr:col>
      <xdr:colOff>0</xdr:colOff>
      <xdr:row>89</xdr:row>
      <xdr:rowOff>50546</xdr:rowOff>
    </xdr:to>
    <xdr:cxnSp macro="">
      <xdr:nvCxnSpPr>
        <xdr:cNvPr id="263" name="直線コネクタ 262"/>
        <xdr:cNvCxnSpPr/>
      </xdr:nvCxnSpPr>
      <xdr:spPr>
        <a:xfrm flipV="1">
          <a:off x="13512800" y="15251685"/>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3" name="円/楕円 272"/>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166388</xdr:rowOff>
    </xdr:from>
    <xdr:ext cx="762000" cy="259045"/>
    <xdr:sp macro="" textlink="">
      <xdr:nvSpPr>
        <xdr:cNvPr id="274" name="給与水準   （国との比較）該当値テキスト"/>
        <xdr:cNvSpPr txBox="1"/>
      </xdr:nvSpPr>
      <xdr:spPr>
        <a:xfrm>
          <a:off x="17106900" y="147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103887</xdr:rowOff>
    </xdr:from>
    <xdr:to>
      <xdr:col>23</xdr:col>
      <xdr:colOff>457200</xdr:colOff>
      <xdr:row>87</xdr:row>
      <xdr:rowOff>34037</xdr:rowOff>
    </xdr:to>
    <xdr:sp macro="" textlink="">
      <xdr:nvSpPr>
        <xdr:cNvPr id="275" name="円/楕円 274"/>
        <xdr:cNvSpPr/>
      </xdr:nvSpPr>
      <xdr:spPr>
        <a:xfrm>
          <a:off x="16129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18814</xdr:rowOff>
    </xdr:from>
    <xdr:ext cx="736600" cy="259045"/>
    <xdr:sp macro="" textlink="">
      <xdr:nvSpPr>
        <xdr:cNvPr id="276" name="テキスト ボックス 275"/>
        <xdr:cNvSpPr txBox="1"/>
      </xdr:nvSpPr>
      <xdr:spPr>
        <a:xfrm>
          <a:off x="15798800" y="1493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7" name="円/楕円 276"/>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78" name="テキスト ボックス 277"/>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113285</xdr:rowOff>
    </xdr:from>
    <xdr:to>
      <xdr:col>21</xdr:col>
      <xdr:colOff>50800</xdr:colOff>
      <xdr:row>89</xdr:row>
      <xdr:rowOff>43435</xdr:rowOff>
    </xdr:to>
    <xdr:sp macro="" textlink="">
      <xdr:nvSpPr>
        <xdr:cNvPr id="279" name="円/楕円 278"/>
        <xdr:cNvSpPr/>
      </xdr:nvSpPr>
      <xdr:spPr>
        <a:xfrm>
          <a:off x="14351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80" name="テキスト ボックス 279"/>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81" name="円/楕円 280"/>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82" name="テキスト ボックス 281"/>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指定管理者制度の推進や業務の民間委託等により改善傾向にあるものの、市の面積が非常に広大であり市域全体をカバーする必要があることから、数値は１３．２１人と類似団体平均の９．８１人と比べて３．４人多くな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今後も第３期行政改革集中改革プランにおける早期退職勧奨を継続するとともに、新規採用枠の調整を行い、市民サービスを維持していくための適正な定員管理に努める。</a:t>
          </a:r>
          <a:endParaRPr lang="ja-JP" altLang="ja-JP" sz="12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31659</xdr:rowOff>
    </xdr:from>
    <xdr:to>
      <xdr:col>24</xdr:col>
      <xdr:colOff>558800</xdr:colOff>
      <xdr:row>65</xdr:row>
      <xdr:rowOff>64407</xdr:rowOff>
    </xdr:to>
    <xdr:cxnSp macro="">
      <xdr:nvCxnSpPr>
        <xdr:cNvPr id="319" name="直線コネクタ 318"/>
        <xdr:cNvCxnSpPr/>
      </xdr:nvCxnSpPr>
      <xdr:spPr>
        <a:xfrm flipV="1">
          <a:off x="16179800" y="11175909"/>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64407</xdr:rowOff>
    </xdr:from>
    <xdr:to>
      <xdr:col>23</xdr:col>
      <xdr:colOff>406400</xdr:colOff>
      <xdr:row>65</xdr:row>
      <xdr:rowOff>81643</xdr:rowOff>
    </xdr:to>
    <xdr:cxnSp macro="">
      <xdr:nvCxnSpPr>
        <xdr:cNvPr id="322" name="直線コネクタ 321"/>
        <xdr:cNvCxnSpPr/>
      </xdr:nvCxnSpPr>
      <xdr:spPr>
        <a:xfrm flipV="1">
          <a:off x="15290800" y="1120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81643</xdr:rowOff>
    </xdr:from>
    <xdr:to>
      <xdr:col>22</xdr:col>
      <xdr:colOff>203200</xdr:colOff>
      <xdr:row>65</xdr:row>
      <xdr:rowOff>119562</xdr:rowOff>
    </xdr:to>
    <xdr:cxnSp macro="">
      <xdr:nvCxnSpPr>
        <xdr:cNvPr id="325" name="直線コネクタ 324"/>
        <xdr:cNvCxnSpPr/>
      </xdr:nvCxnSpPr>
      <xdr:spPr>
        <a:xfrm flipV="1">
          <a:off x="14401800" y="1122589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119562</xdr:rowOff>
    </xdr:from>
    <xdr:to>
      <xdr:col>21</xdr:col>
      <xdr:colOff>0</xdr:colOff>
      <xdr:row>65</xdr:row>
      <xdr:rowOff>167822</xdr:rowOff>
    </xdr:to>
    <xdr:cxnSp macro="">
      <xdr:nvCxnSpPr>
        <xdr:cNvPr id="328" name="直線コネクタ 327"/>
        <xdr:cNvCxnSpPr/>
      </xdr:nvCxnSpPr>
      <xdr:spPr>
        <a:xfrm flipV="1">
          <a:off x="13512800" y="112638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152309</xdr:rowOff>
    </xdr:from>
    <xdr:to>
      <xdr:col>24</xdr:col>
      <xdr:colOff>609600</xdr:colOff>
      <xdr:row>65</xdr:row>
      <xdr:rowOff>82459</xdr:rowOff>
    </xdr:to>
    <xdr:sp macro="" textlink="">
      <xdr:nvSpPr>
        <xdr:cNvPr id="338" name="円/楕円 337"/>
        <xdr:cNvSpPr/>
      </xdr:nvSpPr>
      <xdr:spPr>
        <a:xfrm>
          <a:off x="16967200" y="111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124386</xdr:rowOff>
    </xdr:from>
    <xdr:ext cx="762000" cy="259045"/>
    <xdr:sp macro="" textlink="">
      <xdr:nvSpPr>
        <xdr:cNvPr id="339" name="定員管理の状況該当値テキスト"/>
        <xdr:cNvSpPr txBox="1"/>
      </xdr:nvSpPr>
      <xdr:spPr>
        <a:xfrm>
          <a:off x="17106900" y="1109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13607</xdr:rowOff>
    </xdr:from>
    <xdr:to>
      <xdr:col>23</xdr:col>
      <xdr:colOff>457200</xdr:colOff>
      <xdr:row>65</xdr:row>
      <xdr:rowOff>115207</xdr:rowOff>
    </xdr:to>
    <xdr:sp macro="" textlink="">
      <xdr:nvSpPr>
        <xdr:cNvPr id="340" name="円/楕円 339"/>
        <xdr:cNvSpPr/>
      </xdr:nvSpPr>
      <xdr:spPr>
        <a:xfrm>
          <a:off x="16129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99984</xdr:rowOff>
    </xdr:from>
    <xdr:ext cx="736600" cy="259045"/>
    <xdr:sp macro="" textlink="">
      <xdr:nvSpPr>
        <xdr:cNvPr id="341" name="テキスト ボックス 340"/>
        <xdr:cNvSpPr txBox="1"/>
      </xdr:nvSpPr>
      <xdr:spPr>
        <a:xfrm>
          <a:off x="15798800" y="112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30843</xdr:rowOff>
    </xdr:from>
    <xdr:to>
      <xdr:col>22</xdr:col>
      <xdr:colOff>254000</xdr:colOff>
      <xdr:row>65</xdr:row>
      <xdr:rowOff>132443</xdr:rowOff>
    </xdr:to>
    <xdr:sp macro="" textlink="">
      <xdr:nvSpPr>
        <xdr:cNvPr id="342" name="円/楕円 341"/>
        <xdr:cNvSpPr/>
      </xdr:nvSpPr>
      <xdr:spPr>
        <a:xfrm>
          <a:off x="15240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117220</xdr:rowOff>
    </xdr:from>
    <xdr:ext cx="762000" cy="259045"/>
    <xdr:sp macro="" textlink="">
      <xdr:nvSpPr>
        <xdr:cNvPr id="343" name="テキスト ボックス 342"/>
        <xdr:cNvSpPr txBox="1"/>
      </xdr:nvSpPr>
      <xdr:spPr>
        <a:xfrm>
          <a:off x="14909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68762</xdr:rowOff>
    </xdr:from>
    <xdr:to>
      <xdr:col>21</xdr:col>
      <xdr:colOff>50800</xdr:colOff>
      <xdr:row>65</xdr:row>
      <xdr:rowOff>170362</xdr:rowOff>
    </xdr:to>
    <xdr:sp macro="" textlink="">
      <xdr:nvSpPr>
        <xdr:cNvPr id="344" name="円/楕円 343"/>
        <xdr:cNvSpPr/>
      </xdr:nvSpPr>
      <xdr:spPr>
        <a:xfrm>
          <a:off x="14351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155139</xdr:rowOff>
    </xdr:from>
    <xdr:ext cx="762000" cy="259045"/>
    <xdr:sp macro="" textlink="">
      <xdr:nvSpPr>
        <xdr:cNvPr id="345" name="テキスト ボックス 344"/>
        <xdr:cNvSpPr txBox="1"/>
      </xdr:nvSpPr>
      <xdr:spPr>
        <a:xfrm>
          <a:off x="14020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117022</xdr:rowOff>
    </xdr:from>
    <xdr:to>
      <xdr:col>19</xdr:col>
      <xdr:colOff>533400</xdr:colOff>
      <xdr:row>66</xdr:row>
      <xdr:rowOff>47172</xdr:rowOff>
    </xdr:to>
    <xdr:sp macro="" textlink="">
      <xdr:nvSpPr>
        <xdr:cNvPr id="346" name="円/楕円 345"/>
        <xdr:cNvSpPr/>
      </xdr:nvSpPr>
      <xdr:spPr>
        <a:xfrm>
          <a:off x="13462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31949</xdr:rowOff>
    </xdr:from>
    <xdr:ext cx="762000" cy="259045"/>
    <xdr:sp macro="" textlink="">
      <xdr:nvSpPr>
        <xdr:cNvPr id="347" name="テキスト ボックス 346"/>
        <xdr:cNvSpPr txBox="1"/>
      </xdr:nvSpPr>
      <xdr:spPr>
        <a:xfrm>
          <a:off x="13131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類似団体と比較しても良好であり、昨年度より１．１％改善した。その主な要因としては、平成２７年度単年度比率が減少したこと、平成２４年度単年度比率が算定対象年度外になったことがあげられる。平成２７年度単年度比率が改善した要因は、分母に算入される標準財政規模が対前年６３６，４１３千円減少したものの、分子の基礎数値である公債費が対前年４８５，６３３千円減少したことによるものである。</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127106</xdr:rowOff>
    </xdr:from>
    <xdr:to>
      <xdr:col>24</xdr:col>
      <xdr:colOff>558800</xdr:colOff>
      <xdr:row>36</xdr:row>
      <xdr:rowOff>149225</xdr:rowOff>
    </xdr:to>
    <xdr:cxnSp macro="">
      <xdr:nvCxnSpPr>
        <xdr:cNvPr id="381" name="直線コネクタ 380"/>
        <xdr:cNvCxnSpPr/>
      </xdr:nvCxnSpPr>
      <xdr:spPr>
        <a:xfrm flipV="1">
          <a:off x="16179800" y="629930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149225</xdr:rowOff>
    </xdr:from>
    <xdr:to>
      <xdr:col>23</xdr:col>
      <xdr:colOff>406400</xdr:colOff>
      <xdr:row>36</xdr:row>
      <xdr:rowOff>171344</xdr:rowOff>
    </xdr:to>
    <xdr:cxnSp macro="">
      <xdr:nvCxnSpPr>
        <xdr:cNvPr id="384" name="直線コネクタ 383"/>
        <xdr:cNvCxnSpPr/>
      </xdr:nvCxnSpPr>
      <xdr:spPr>
        <a:xfrm flipV="1">
          <a:off x="15290800" y="632142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171344</xdr:rowOff>
    </xdr:from>
    <xdr:to>
      <xdr:col>22</xdr:col>
      <xdr:colOff>203200</xdr:colOff>
      <xdr:row>37</xdr:row>
      <xdr:rowOff>15981</xdr:rowOff>
    </xdr:to>
    <xdr:cxnSp macro="">
      <xdr:nvCxnSpPr>
        <xdr:cNvPr id="387" name="直線コネクタ 386"/>
        <xdr:cNvCxnSpPr/>
      </xdr:nvCxnSpPr>
      <xdr:spPr>
        <a:xfrm flipV="1">
          <a:off x="14401800" y="634354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15981</xdr:rowOff>
    </xdr:from>
    <xdr:to>
      <xdr:col>21</xdr:col>
      <xdr:colOff>0</xdr:colOff>
      <xdr:row>37</xdr:row>
      <xdr:rowOff>34078</xdr:rowOff>
    </xdr:to>
    <xdr:cxnSp macro="">
      <xdr:nvCxnSpPr>
        <xdr:cNvPr id="390" name="直線コネクタ 389"/>
        <xdr:cNvCxnSpPr/>
      </xdr:nvCxnSpPr>
      <xdr:spPr>
        <a:xfrm flipV="1">
          <a:off x="13512800" y="635963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76306</xdr:rowOff>
    </xdr:from>
    <xdr:to>
      <xdr:col>24</xdr:col>
      <xdr:colOff>609600</xdr:colOff>
      <xdr:row>37</xdr:row>
      <xdr:rowOff>6456</xdr:rowOff>
    </xdr:to>
    <xdr:sp macro="" textlink="">
      <xdr:nvSpPr>
        <xdr:cNvPr id="400" name="円/楕円 399"/>
        <xdr:cNvSpPr/>
      </xdr:nvSpPr>
      <xdr:spPr>
        <a:xfrm>
          <a:off x="169672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169033</xdr:rowOff>
    </xdr:from>
    <xdr:ext cx="762000" cy="259045"/>
    <xdr:sp macro="" textlink="">
      <xdr:nvSpPr>
        <xdr:cNvPr id="401" name="公債費負担の状況該当値テキスト"/>
        <xdr:cNvSpPr txBox="1"/>
      </xdr:nvSpPr>
      <xdr:spPr>
        <a:xfrm>
          <a:off x="17106900" y="616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98425</xdr:rowOff>
    </xdr:from>
    <xdr:to>
      <xdr:col>23</xdr:col>
      <xdr:colOff>457200</xdr:colOff>
      <xdr:row>37</xdr:row>
      <xdr:rowOff>28575</xdr:rowOff>
    </xdr:to>
    <xdr:sp macro="" textlink="">
      <xdr:nvSpPr>
        <xdr:cNvPr id="402" name="円/楕円 401"/>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38752</xdr:rowOff>
    </xdr:from>
    <xdr:ext cx="736600" cy="259045"/>
    <xdr:sp macro="" textlink="">
      <xdr:nvSpPr>
        <xdr:cNvPr id="403" name="テキスト ボックス 402"/>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120544</xdr:rowOff>
    </xdr:from>
    <xdr:to>
      <xdr:col>22</xdr:col>
      <xdr:colOff>254000</xdr:colOff>
      <xdr:row>37</xdr:row>
      <xdr:rowOff>50694</xdr:rowOff>
    </xdr:to>
    <xdr:sp macro="" textlink="">
      <xdr:nvSpPr>
        <xdr:cNvPr id="404" name="円/楕円 403"/>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60871</xdr:rowOff>
    </xdr:from>
    <xdr:ext cx="762000" cy="259045"/>
    <xdr:sp macro="" textlink="">
      <xdr:nvSpPr>
        <xdr:cNvPr id="405" name="テキスト ボックス 404"/>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136631</xdr:rowOff>
    </xdr:from>
    <xdr:to>
      <xdr:col>21</xdr:col>
      <xdr:colOff>50800</xdr:colOff>
      <xdr:row>37</xdr:row>
      <xdr:rowOff>66781</xdr:rowOff>
    </xdr:to>
    <xdr:sp macro="" textlink="">
      <xdr:nvSpPr>
        <xdr:cNvPr id="406" name="円/楕円 405"/>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76958</xdr:rowOff>
    </xdr:from>
    <xdr:ext cx="762000" cy="259045"/>
    <xdr:sp macro="" textlink="">
      <xdr:nvSpPr>
        <xdr:cNvPr id="407" name="テキスト ボックス 406"/>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154728</xdr:rowOff>
    </xdr:from>
    <xdr:to>
      <xdr:col>19</xdr:col>
      <xdr:colOff>533400</xdr:colOff>
      <xdr:row>37</xdr:row>
      <xdr:rowOff>84878</xdr:rowOff>
    </xdr:to>
    <xdr:sp macro="" textlink="">
      <xdr:nvSpPr>
        <xdr:cNvPr id="408" name="円/楕円 407"/>
        <xdr:cNvSpPr/>
      </xdr:nvSpPr>
      <xdr:spPr>
        <a:xfrm>
          <a:off x="13462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95055</xdr:rowOff>
    </xdr:from>
    <xdr:ext cx="762000" cy="259045"/>
    <xdr:sp macro="" textlink="">
      <xdr:nvSpPr>
        <xdr:cNvPr id="409" name="テキスト ボックス 408"/>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将来負担比率は、２０．２％改善し、△５０．８％となっている。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その主な要因としては、分母である標準財政規模が対前年６３６，４１３千円減少したものの、分子の基礎数値である地方債残高が対前年７８２，９０３千円と減少したことや財政調整基金及び公共施設整備基金等の充当可能基金残高が２，３１０，７０６千円増加したことがあげられ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今後も、公債費等義務的経費の削減を中心とする行財政改革を推進し、財政の健全化に努める。</a:t>
          </a:r>
          <a:endParaRPr lang="ja-JP" altLang="ja-JP" sz="12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1"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2" name="フローチャート : 判断 441"/>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3" name="フローチャート : 判断 442"/>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4" name="テキスト ボックス 443"/>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5" name="フローチャート : 判断 444"/>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6" name="テキスト ボックス 445"/>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7" name="フローチャート : 判断 446"/>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48" name="テキスト ボックス 447"/>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49" name="フローチャート : 判断 448"/>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0" name="テキスト ボックス 449"/>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22441</xdr:rowOff>
    </xdr:from>
    <xdr:to>
      <xdr:col>19</xdr:col>
      <xdr:colOff>533400</xdr:colOff>
      <xdr:row>14</xdr:row>
      <xdr:rowOff>124041</xdr:rowOff>
    </xdr:to>
    <xdr:sp macro="" textlink="">
      <xdr:nvSpPr>
        <xdr:cNvPr id="456" name="円/楕円 455"/>
        <xdr:cNvSpPr/>
      </xdr:nvSpPr>
      <xdr:spPr>
        <a:xfrm>
          <a:off x="13462000" y="24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134218</xdr:rowOff>
    </xdr:from>
    <xdr:ext cx="762000" cy="259045"/>
    <xdr:sp macro="" textlink="">
      <xdr:nvSpPr>
        <xdr:cNvPr id="457" name="テキスト ボックス 456"/>
        <xdr:cNvSpPr txBox="1"/>
      </xdr:nvSpPr>
      <xdr:spPr>
        <a:xfrm>
          <a:off x="13131800" y="219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38,078
37,893
603.14
27,123,999
25,904,321
1,097,558
16,418,465
26,380,252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人件費については、２９．３％と類似団体平均（２３．７％）と比較しても依然高い水準である。これは７町村の合併により市内に６支所を配置していること、ごみ処理業務を直営で行っているなどの要因があげられ、行政サービスの提供方法の差異によるものと考えられ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しかしながら、民間でも実施可能な業務については、指定管理者制度の導入により委託化を進めるとともに、退職者の補充抑制等による職員数の適正化を引き続き実施し、人件費の抑制を図っていく。</a:t>
          </a:r>
          <a:endParaRPr lang="ja-JP" altLang="ja-JP" sz="12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39</xdr:row>
      <xdr:rowOff>146050</xdr:rowOff>
    </xdr:to>
    <xdr:cxnSp macro="">
      <xdr:nvCxnSpPr>
        <xdr:cNvPr id="66" name="直線コネクタ 65"/>
        <xdr:cNvCxnSpPr/>
      </xdr:nvCxnSpPr>
      <xdr:spPr>
        <a:xfrm flipV="1">
          <a:off x="3987800" y="6741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39</xdr:row>
      <xdr:rowOff>146050</xdr:rowOff>
    </xdr:to>
    <xdr:cxnSp macro="">
      <xdr:nvCxnSpPr>
        <xdr:cNvPr id="69" name="直線コネクタ 68"/>
        <xdr:cNvCxnSpPr/>
      </xdr:nvCxnSpPr>
      <xdr:spPr>
        <a:xfrm>
          <a:off x="3098800" y="681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5080</xdr:rowOff>
    </xdr:to>
    <xdr:cxnSp macro="">
      <xdr:nvCxnSpPr>
        <xdr:cNvPr id="72" name="直線コネクタ 71"/>
        <xdr:cNvCxnSpPr/>
      </xdr:nvCxnSpPr>
      <xdr:spPr>
        <a:xfrm flipV="1">
          <a:off x="2209800" y="681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xdr:rowOff>
    </xdr:from>
    <xdr:to>
      <xdr:col>3</xdr:col>
      <xdr:colOff>142875</xdr:colOff>
      <xdr:row>40</xdr:row>
      <xdr:rowOff>73660</xdr:rowOff>
    </xdr:to>
    <xdr:cxnSp macro="">
      <xdr:nvCxnSpPr>
        <xdr:cNvPr id="75" name="直線コネクタ 74"/>
        <xdr:cNvCxnSpPr/>
      </xdr:nvCxnSpPr>
      <xdr:spPr>
        <a:xfrm flipV="1">
          <a:off x="1320800" y="686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3810</xdr:rowOff>
    </xdr:from>
    <xdr:to>
      <xdr:col>7</xdr:col>
      <xdr:colOff>66675</xdr:colOff>
      <xdr:row>39</xdr:row>
      <xdr:rowOff>105410</xdr:rowOff>
    </xdr:to>
    <xdr:sp macro="" textlink="">
      <xdr:nvSpPr>
        <xdr:cNvPr id="85" name="円/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7" name="円/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80010</xdr:rowOff>
    </xdr:from>
    <xdr:to>
      <xdr:col>4</xdr:col>
      <xdr:colOff>396875</xdr:colOff>
      <xdr:row>40</xdr:row>
      <xdr:rowOff>10160</xdr:rowOff>
    </xdr:to>
    <xdr:sp macro="" textlink="">
      <xdr:nvSpPr>
        <xdr:cNvPr id="89" name="円/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125730</xdr:rowOff>
    </xdr:from>
    <xdr:to>
      <xdr:col>3</xdr:col>
      <xdr:colOff>193675</xdr:colOff>
      <xdr:row>40</xdr:row>
      <xdr:rowOff>55880</xdr:rowOff>
    </xdr:to>
    <xdr:sp macro="" textlink="">
      <xdr:nvSpPr>
        <xdr:cNvPr id="91" name="円/楕円 90"/>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40657</xdr:rowOff>
    </xdr:from>
    <xdr:ext cx="762000" cy="259045"/>
    <xdr:sp macro="" textlink="">
      <xdr:nvSpPr>
        <xdr:cNvPr id="92" name="テキスト ボックス 91"/>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22860</xdr:rowOff>
    </xdr:from>
    <xdr:to>
      <xdr:col>1</xdr:col>
      <xdr:colOff>676275</xdr:colOff>
      <xdr:row>40</xdr:row>
      <xdr:rowOff>124460</xdr:rowOff>
    </xdr:to>
    <xdr:sp macro="" textlink="">
      <xdr:nvSpPr>
        <xdr:cNvPr id="93" name="円/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物件費に係る経常収支比率は、類似団体平均値や全国平均と比べると良好な結果となっている。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施設の統廃合や指定管理者制度の導入などによる外部委託の推進を図り、人件費を含め、さらなる経費削減に努める。また、事務事業評価制度の活用により、外部委託を含めた事業の見直しや取捨選択を行うなど、効率的な行財政運営に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61686</xdr:rowOff>
    </xdr:to>
    <xdr:cxnSp macro="">
      <xdr:nvCxnSpPr>
        <xdr:cNvPr id="129" name="直線コネクタ 128"/>
        <xdr:cNvCxnSpPr/>
      </xdr:nvCxnSpPr>
      <xdr:spPr>
        <a:xfrm flipV="1">
          <a:off x="15671800" y="2451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14</xdr:row>
      <xdr:rowOff>61686</xdr:rowOff>
    </xdr:to>
    <xdr:cxnSp macro="">
      <xdr:nvCxnSpPr>
        <xdr:cNvPr id="132" name="直線コネクタ 131"/>
        <xdr:cNvCxnSpPr/>
      </xdr:nvCxnSpPr>
      <xdr:spPr>
        <a:xfrm>
          <a:off x="14782800" y="2385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156936</xdr:rowOff>
    </xdr:to>
    <xdr:cxnSp macro="">
      <xdr:nvCxnSpPr>
        <xdr:cNvPr id="135" name="直線コネクタ 134"/>
        <xdr:cNvCxnSpPr/>
      </xdr:nvCxnSpPr>
      <xdr:spPr>
        <a:xfrm>
          <a:off x="13893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13</xdr:row>
      <xdr:rowOff>135164</xdr:rowOff>
    </xdr:to>
    <xdr:cxnSp macro="">
      <xdr:nvCxnSpPr>
        <xdr:cNvPr id="138" name="直線コネクタ 137"/>
        <xdr:cNvCxnSpPr/>
      </xdr:nvCxnSpPr>
      <xdr:spPr>
        <a:xfrm>
          <a:off x="13004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8" name="円/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9"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0" name="円/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2" name="円/楕円 151"/>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3" name="テキスト ボックス 152"/>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73479</xdr:rowOff>
    </xdr:from>
    <xdr:to>
      <xdr:col>19</xdr:col>
      <xdr:colOff>6350</xdr:colOff>
      <xdr:row>14</xdr:row>
      <xdr:rowOff>3629</xdr:rowOff>
    </xdr:to>
    <xdr:sp macro="" textlink="">
      <xdr:nvSpPr>
        <xdr:cNvPr id="156" name="円/楕円 155"/>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13806</xdr:rowOff>
    </xdr:from>
    <xdr:ext cx="762000" cy="259045"/>
    <xdr:sp macro="" textlink="">
      <xdr:nvSpPr>
        <xdr:cNvPr id="157" name="テキスト ボックス 156"/>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扶助費に係る経常収支比率は類似団体平均より０．５％良好なものとなっているが、生活保護費や障害福祉サービス費、教育・保育給付費などの伸びにより、平成２６年度に比べ、１．２％増加している。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は認定こども園等の定員増により教育・保育給付費の増加が見込まれるが、保護受給者の自立支援策の強化や医療扶助費の適正化を図るとともに、徹底した単独扶助事業の見直しを行い、扶助費の抑制に努める。</a:t>
          </a:r>
          <a:endParaRPr lang="ja-JP" altLang="ja-JP" sz="12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56</xdr:row>
      <xdr:rowOff>76200</xdr:rowOff>
    </xdr:to>
    <xdr:cxnSp macro="">
      <xdr:nvCxnSpPr>
        <xdr:cNvPr id="190" name="直線コネクタ 189"/>
        <xdr:cNvCxnSpPr/>
      </xdr:nvCxnSpPr>
      <xdr:spPr>
        <a:xfrm>
          <a:off x="3987800" y="9525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95250</xdr:rowOff>
    </xdr:from>
    <xdr:to>
      <xdr:col>5</xdr:col>
      <xdr:colOff>549275</xdr:colOff>
      <xdr:row>55</xdr:row>
      <xdr:rowOff>107950</xdr:rowOff>
    </xdr:to>
    <xdr:cxnSp macro="">
      <xdr:nvCxnSpPr>
        <xdr:cNvPr id="193" name="直線コネクタ 192"/>
        <xdr:cNvCxnSpPr/>
      </xdr:nvCxnSpPr>
      <xdr:spPr>
        <a:xfrm flipV="1">
          <a:off x="3098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57150</xdr:rowOff>
    </xdr:from>
    <xdr:to>
      <xdr:col>4</xdr:col>
      <xdr:colOff>346075</xdr:colOff>
      <xdr:row>55</xdr:row>
      <xdr:rowOff>107950</xdr:rowOff>
    </xdr:to>
    <xdr:cxnSp macro="">
      <xdr:nvCxnSpPr>
        <xdr:cNvPr id="196" name="直線コネクタ 195"/>
        <xdr:cNvCxnSpPr/>
      </xdr:nvCxnSpPr>
      <xdr:spPr>
        <a:xfrm>
          <a:off x="2209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57150</xdr:rowOff>
    </xdr:to>
    <xdr:cxnSp macro="">
      <xdr:nvCxnSpPr>
        <xdr:cNvPr id="199" name="直線コネクタ 198"/>
        <xdr:cNvCxnSpPr/>
      </xdr:nvCxnSpPr>
      <xdr:spPr>
        <a:xfrm>
          <a:off x="1320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9" name="円/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10"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44450</xdr:rowOff>
    </xdr:from>
    <xdr:to>
      <xdr:col>5</xdr:col>
      <xdr:colOff>600075</xdr:colOff>
      <xdr:row>55</xdr:row>
      <xdr:rowOff>146050</xdr:rowOff>
    </xdr:to>
    <xdr:sp macro="" textlink="">
      <xdr:nvSpPr>
        <xdr:cNvPr id="211" name="円/楕円 210"/>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156227</xdr:rowOff>
    </xdr:from>
    <xdr:ext cx="736600" cy="259045"/>
    <xdr:sp macro="" textlink="">
      <xdr:nvSpPr>
        <xdr:cNvPr id="212" name="テキスト ボックス 211"/>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15" name="円/楕円 214"/>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216" name="テキスト ボックス 215"/>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7" name="円/楕円 216"/>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18" name="テキスト ボックス 217"/>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その他に係る経常収支比率は類似団体平均より、比較的良好な結果となっている。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等普通会計の負担軽減に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127000</xdr:rowOff>
    </xdr:to>
    <xdr:cxnSp macro="">
      <xdr:nvCxnSpPr>
        <xdr:cNvPr id="251" name="直線コネクタ 250"/>
        <xdr:cNvCxnSpPr/>
      </xdr:nvCxnSpPr>
      <xdr:spPr>
        <a:xfrm>
          <a:off x="15671800" y="9667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81280</xdr:rowOff>
    </xdr:to>
    <xdr:cxnSp macro="">
      <xdr:nvCxnSpPr>
        <xdr:cNvPr id="254" name="直線コネクタ 253"/>
        <xdr:cNvCxnSpPr/>
      </xdr:nvCxnSpPr>
      <xdr:spPr>
        <a:xfrm flipV="1">
          <a:off x="14782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81280</xdr:rowOff>
    </xdr:to>
    <xdr:cxnSp macro="">
      <xdr:nvCxnSpPr>
        <xdr:cNvPr id="257" name="直線コネクタ 256"/>
        <xdr:cNvCxnSpPr/>
      </xdr:nvCxnSpPr>
      <xdr:spPr>
        <a:xfrm>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96520</xdr:rowOff>
    </xdr:to>
    <xdr:cxnSp macro="">
      <xdr:nvCxnSpPr>
        <xdr:cNvPr id="260" name="直線コネクタ 259"/>
        <xdr:cNvCxnSpPr/>
      </xdr:nvCxnSpPr>
      <xdr:spPr>
        <a:xfrm flipV="1">
          <a:off x="13004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200" baseline="0">
              <a:solidFill>
                <a:schemeClr val="dk1"/>
              </a:solidFill>
              <a:latin typeface="+mn-lt"/>
              <a:ea typeface="+mn-ea"/>
              <a:cs typeface="+mn-cs"/>
            </a:rPr>
            <a:t>　補助費等に係る経常収支比率は、類似団体平均値や全国平均と比べると良好な結果となっている。</a:t>
          </a:r>
          <a:endParaRPr kumimoji="1" lang="en-US" altLang="ja-JP" sz="1200" baseline="0">
            <a:solidFill>
              <a:schemeClr val="dk1"/>
            </a:solidFill>
            <a:latin typeface="+mn-lt"/>
            <a:ea typeface="+mn-ea"/>
            <a:cs typeface="+mn-cs"/>
          </a:endParaRPr>
        </a:p>
        <a:p>
          <a:r>
            <a:rPr kumimoji="1" lang="ja-JP" altLang="ja-JP" sz="1200">
              <a:solidFill>
                <a:schemeClr val="dk1"/>
              </a:solidFill>
              <a:latin typeface="+mn-lt"/>
              <a:ea typeface="+mn-ea"/>
              <a:cs typeface="+mn-cs"/>
            </a:rPr>
            <a:t>　今後も、市単独の補助金等の交付に関しては必要性や有効性、使途状況の精査を行っていき、効果が期待できない補助金については見直しや廃止を行うなど、適正執行に努める。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117856</xdr:rowOff>
    </xdr:from>
    <xdr:to>
      <xdr:col>24</xdr:col>
      <xdr:colOff>31750</xdr:colOff>
      <xdr:row>34</xdr:row>
      <xdr:rowOff>131572</xdr:rowOff>
    </xdr:to>
    <xdr:cxnSp macro="">
      <xdr:nvCxnSpPr>
        <xdr:cNvPr id="309" name="直線コネクタ 308"/>
        <xdr:cNvCxnSpPr/>
      </xdr:nvCxnSpPr>
      <xdr:spPr>
        <a:xfrm flipV="1">
          <a:off x="15671800" y="59471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131572</xdr:rowOff>
    </xdr:to>
    <xdr:cxnSp macro="">
      <xdr:nvCxnSpPr>
        <xdr:cNvPr id="312" name="直線コネクタ 311"/>
        <xdr:cNvCxnSpPr/>
      </xdr:nvCxnSpPr>
      <xdr:spPr>
        <a:xfrm>
          <a:off x="14782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145288</xdr:rowOff>
    </xdr:to>
    <xdr:cxnSp macro="">
      <xdr:nvCxnSpPr>
        <xdr:cNvPr id="315" name="直線コネクタ 314"/>
        <xdr:cNvCxnSpPr/>
      </xdr:nvCxnSpPr>
      <xdr:spPr>
        <a:xfrm flipV="1">
          <a:off x="13893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145288</xdr:rowOff>
    </xdr:from>
    <xdr:to>
      <xdr:col>20</xdr:col>
      <xdr:colOff>158750</xdr:colOff>
      <xdr:row>34</xdr:row>
      <xdr:rowOff>145288</xdr:rowOff>
    </xdr:to>
    <xdr:cxnSp macro="">
      <xdr:nvCxnSpPr>
        <xdr:cNvPr id="318" name="直線コネクタ 317"/>
        <xdr:cNvCxnSpPr/>
      </xdr:nvCxnSpPr>
      <xdr:spPr>
        <a:xfrm>
          <a:off x="13004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67056</xdr:rowOff>
    </xdr:from>
    <xdr:to>
      <xdr:col>24</xdr:col>
      <xdr:colOff>82550</xdr:colOff>
      <xdr:row>34</xdr:row>
      <xdr:rowOff>168656</xdr:rowOff>
    </xdr:to>
    <xdr:sp macro="" textlink="">
      <xdr:nvSpPr>
        <xdr:cNvPr id="328" name="円/楕円 327"/>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83583</xdr:rowOff>
    </xdr:from>
    <xdr:ext cx="762000" cy="259045"/>
    <xdr:sp macro="" textlink="">
      <xdr:nvSpPr>
        <xdr:cNvPr id="329" name="補助費等該当値テキスト"/>
        <xdr:cNvSpPr txBox="1"/>
      </xdr:nvSpPr>
      <xdr:spPr>
        <a:xfrm>
          <a:off x="16598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80772</xdr:rowOff>
    </xdr:from>
    <xdr:to>
      <xdr:col>22</xdr:col>
      <xdr:colOff>615950</xdr:colOff>
      <xdr:row>35</xdr:row>
      <xdr:rowOff>10922</xdr:rowOff>
    </xdr:to>
    <xdr:sp macro="" textlink="">
      <xdr:nvSpPr>
        <xdr:cNvPr id="330" name="円/楕円 329"/>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21099</xdr:rowOff>
    </xdr:from>
    <xdr:ext cx="736600" cy="259045"/>
    <xdr:sp macro="" textlink="">
      <xdr:nvSpPr>
        <xdr:cNvPr id="331" name="テキスト ボックス 330"/>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32" name="円/楕円 331"/>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3" name="テキスト ボックス 332"/>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4" name="円/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6" name="円/楕円 335"/>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7" name="テキスト ボックス 336"/>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これまで実施してきた普通建設事業の影響等により、更なる元金償還が始まったが、公債費に係る経常収支比率は類似団体平均より０．３％良好な数値となっている。また、交付税措置された元利償還金等を加味して算出した「人口１人当たり決算額」でも類似団体平均より良好な結果とな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今後も合併特例事業の元利償還が本格化し、公債費の増加が見込まれるが、より一層プライマリーバランスを重視した適正な事業の取捨選択により、公債費の抑制を図る。</a:t>
          </a:r>
          <a:endParaRPr kumimoji="1" lang="en-US" altLang="ja-JP" sz="12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27940</xdr:rowOff>
    </xdr:from>
    <xdr:to>
      <xdr:col>7</xdr:col>
      <xdr:colOff>15875</xdr:colOff>
      <xdr:row>75</xdr:row>
      <xdr:rowOff>71755</xdr:rowOff>
    </xdr:to>
    <xdr:cxnSp macro="">
      <xdr:nvCxnSpPr>
        <xdr:cNvPr id="369" name="直線コネクタ 368"/>
        <xdr:cNvCxnSpPr/>
      </xdr:nvCxnSpPr>
      <xdr:spPr>
        <a:xfrm flipV="1">
          <a:off x="3987800" y="128866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71755</xdr:rowOff>
    </xdr:from>
    <xdr:to>
      <xdr:col>5</xdr:col>
      <xdr:colOff>549275</xdr:colOff>
      <xdr:row>75</xdr:row>
      <xdr:rowOff>90805</xdr:rowOff>
    </xdr:to>
    <xdr:cxnSp macro="">
      <xdr:nvCxnSpPr>
        <xdr:cNvPr id="372" name="直線コネクタ 371"/>
        <xdr:cNvCxnSpPr/>
      </xdr:nvCxnSpPr>
      <xdr:spPr>
        <a:xfrm flipV="1">
          <a:off x="3098800" y="12930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90805</xdr:rowOff>
    </xdr:from>
    <xdr:to>
      <xdr:col>4</xdr:col>
      <xdr:colOff>346075</xdr:colOff>
      <xdr:row>75</xdr:row>
      <xdr:rowOff>106045</xdr:rowOff>
    </xdr:to>
    <xdr:cxnSp macro="">
      <xdr:nvCxnSpPr>
        <xdr:cNvPr id="375" name="直線コネクタ 374"/>
        <xdr:cNvCxnSpPr/>
      </xdr:nvCxnSpPr>
      <xdr:spPr>
        <a:xfrm flipV="1">
          <a:off x="2209800" y="12949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96520</xdr:rowOff>
    </xdr:from>
    <xdr:to>
      <xdr:col>3</xdr:col>
      <xdr:colOff>142875</xdr:colOff>
      <xdr:row>75</xdr:row>
      <xdr:rowOff>106045</xdr:rowOff>
    </xdr:to>
    <xdr:cxnSp macro="">
      <xdr:nvCxnSpPr>
        <xdr:cNvPr id="378" name="直線コネクタ 377"/>
        <xdr:cNvCxnSpPr/>
      </xdr:nvCxnSpPr>
      <xdr:spPr>
        <a:xfrm>
          <a:off x="1320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88" name="円/楕円 387"/>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120667</xdr:rowOff>
    </xdr:from>
    <xdr:ext cx="762000" cy="259045"/>
    <xdr:sp macro="" textlink="">
      <xdr:nvSpPr>
        <xdr:cNvPr id="389" name="公債費該当値テキスト"/>
        <xdr:cNvSpPr txBox="1"/>
      </xdr:nvSpPr>
      <xdr:spPr>
        <a:xfrm>
          <a:off x="4914900" y="128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20955</xdr:rowOff>
    </xdr:from>
    <xdr:to>
      <xdr:col>5</xdr:col>
      <xdr:colOff>600075</xdr:colOff>
      <xdr:row>75</xdr:row>
      <xdr:rowOff>122555</xdr:rowOff>
    </xdr:to>
    <xdr:sp macro="" textlink="">
      <xdr:nvSpPr>
        <xdr:cNvPr id="390" name="円/楕円 389"/>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107332</xdr:rowOff>
    </xdr:from>
    <xdr:ext cx="736600" cy="259045"/>
    <xdr:sp macro="" textlink="">
      <xdr:nvSpPr>
        <xdr:cNvPr id="391" name="テキスト ボックス 390"/>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40005</xdr:rowOff>
    </xdr:from>
    <xdr:to>
      <xdr:col>4</xdr:col>
      <xdr:colOff>396875</xdr:colOff>
      <xdr:row>75</xdr:row>
      <xdr:rowOff>141605</xdr:rowOff>
    </xdr:to>
    <xdr:sp macro="" textlink="">
      <xdr:nvSpPr>
        <xdr:cNvPr id="392" name="円/楕円 391"/>
        <xdr:cNvSpPr/>
      </xdr:nvSpPr>
      <xdr:spPr>
        <a:xfrm>
          <a:off x="3048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126382</xdr:rowOff>
    </xdr:from>
    <xdr:ext cx="762000" cy="259045"/>
    <xdr:sp macro="" textlink="">
      <xdr:nvSpPr>
        <xdr:cNvPr id="393" name="テキスト ボックス 392"/>
        <xdr:cNvSpPr txBox="1"/>
      </xdr:nvSpPr>
      <xdr:spPr>
        <a:xfrm>
          <a:off x="2717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55245</xdr:rowOff>
    </xdr:from>
    <xdr:to>
      <xdr:col>3</xdr:col>
      <xdr:colOff>193675</xdr:colOff>
      <xdr:row>75</xdr:row>
      <xdr:rowOff>156845</xdr:rowOff>
    </xdr:to>
    <xdr:sp macro="" textlink="">
      <xdr:nvSpPr>
        <xdr:cNvPr id="394" name="円/楕円 393"/>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141622</xdr:rowOff>
    </xdr:from>
    <xdr:ext cx="762000" cy="259045"/>
    <xdr:sp macro="" textlink="">
      <xdr:nvSpPr>
        <xdr:cNvPr id="395" name="テキスト ボックス 394"/>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45720</xdr:rowOff>
    </xdr:from>
    <xdr:to>
      <xdr:col>1</xdr:col>
      <xdr:colOff>676275</xdr:colOff>
      <xdr:row>75</xdr:row>
      <xdr:rowOff>147320</xdr:rowOff>
    </xdr:to>
    <xdr:sp macro="" textlink="">
      <xdr:nvSpPr>
        <xdr:cNvPr id="396" name="円/楕円 395"/>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132097</xdr:rowOff>
    </xdr:from>
    <xdr:ext cx="762000" cy="259045"/>
    <xdr:sp macro="" textlink="">
      <xdr:nvSpPr>
        <xdr:cNvPr id="397" name="テキスト ボックス 396"/>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経常収支比率を占める主なものは、人件費と公債費であり、公債費以外の比率をみると類似団体平均よりも５．５％、全国平均より８．７％良好な結果となっている。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退職者の補充調整に伴う職員の定員管理や、事業の適切な取捨選択により、人件費及び公債費の抑制に努めるとともに、他の経費についても現在の水準を維持できるよう集中改革プランに基づき抑制に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19558</xdr:rowOff>
    </xdr:to>
    <xdr:cxnSp macro="">
      <xdr:nvCxnSpPr>
        <xdr:cNvPr id="428" name="直線コネクタ 427"/>
        <xdr:cNvCxnSpPr/>
      </xdr:nvCxnSpPr>
      <xdr:spPr>
        <a:xfrm>
          <a:off x="15671800" y="13202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1270</xdr:rowOff>
    </xdr:to>
    <xdr:cxnSp macro="">
      <xdr:nvCxnSpPr>
        <xdr:cNvPr id="431" name="直線コネクタ 430"/>
        <xdr:cNvCxnSpPr/>
      </xdr:nvCxnSpPr>
      <xdr:spPr>
        <a:xfrm>
          <a:off x="14782800" y="131754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145287</xdr:rowOff>
    </xdr:from>
    <xdr:to>
      <xdr:col>21</xdr:col>
      <xdr:colOff>361950</xdr:colOff>
      <xdr:row>76</xdr:row>
      <xdr:rowOff>154432</xdr:rowOff>
    </xdr:to>
    <xdr:cxnSp macro="">
      <xdr:nvCxnSpPr>
        <xdr:cNvPr id="434" name="直線コネクタ 433"/>
        <xdr:cNvCxnSpPr/>
      </xdr:nvCxnSpPr>
      <xdr:spPr>
        <a:xfrm flipV="1">
          <a:off x="13893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14987</xdr:rowOff>
    </xdr:to>
    <xdr:cxnSp macro="">
      <xdr:nvCxnSpPr>
        <xdr:cNvPr id="437" name="直線コネクタ 436"/>
        <xdr:cNvCxnSpPr/>
      </xdr:nvCxnSpPr>
      <xdr:spPr>
        <a:xfrm flipV="1">
          <a:off x="13004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47" name="円/楕円 446"/>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156735</xdr:rowOff>
    </xdr:from>
    <xdr:ext cx="762000" cy="259045"/>
    <xdr:sp macro="" textlink="">
      <xdr:nvSpPr>
        <xdr:cNvPr id="448"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9" name="円/楕円 44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50" name="テキスト ボックス 449"/>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51" name="円/楕円 450"/>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52" name="テキスト ボックス 451"/>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53" name="円/楕円 452"/>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43959</xdr:rowOff>
    </xdr:from>
    <xdr:ext cx="762000" cy="259045"/>
    <xdr:sp macro="" textlink="">
      <xdr:nvSpPr>
        <xdr:cNvPr id="454" name="テキスト ボックス 453"/>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5" name="円/楕円 454"/>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75963</xdr:rowOff>
    </xdr:from>
    <xdr:ext cx="762000" cy="259045"/>
    <xdr:sp macro="" textlink="">
      <xdr:nvSpPr>
        <xdr:cNvPr id="456" name="テキスト ボックス 455"/>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大分県豊後大野市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77454</xdr:rowOff>
    </xdr:from>
    <xdr:to>
      <xdr:col>4</xdr:col>
      <xdr:colOff>1117600</xdr:colOff>
      <xdr:row>14</xdr:row>
      <xdr:rowOff>78417</xdr:rowOff>
    </xdr:to>
    <xdr:cxnSp macro="">
      <xdr:nvCxnSpPr>
        <xdr:cNvPr id="52" name="直線コネクタ 51"/>
        <xdr:cNvCxnSpPr/>
      </xdr:nvCxnSpPr>
      <xdr:spPr bwMode="auto">
        <a:xfrm>
          <a:off x="5003800" y="2525379"/>
          <a:ext cx="647700" cy="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77454</xdr:rowOff>
    </xdr:from>
    <xdr:to>
      <xdr:col>4</xdr:col>
      <xdr:colOff>469900</xdr:colOff>
      <xdr:row>14</xdr:row>
      <xdr:rowOff>122276</xdr:rowOff>
    </xdr:to>
    <xdr:cxnSp macro="">
      <xdr:nvCxnSpPr>
        <xdr:cNvPr id="55" name="直線コネクタ 54"/>
        <xdr:cNvCxnSpPr/>
      </xdr:nvCxnSpPr>
      <xdr:spPr bwMode="auto">
        <a:xfrm flipV="1">
          <a:off x="4305300" y="2525379"/>
          <a:ext cx="698500" cy="4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80491</xdr:rowOff>
    </xdr:from>
    <xdr:to>
      <xdr:col>3</xdr:col>
      <xdr:colOff>904875</xdr:colOff>
      <xdr:row>14</xdr:row>
      <xdr:rowOff>122276</xdr:rowOff>
    </xdr:to>
    <xdr:cxnSp macro="">
      <xdr:nvCxnSpPr>
        <xdr:cNvPr id="58" name="直線コネクタ 57"/>
        <xdr:cNvCxnSpPr/>
      </xdr:nvCxnSpPr>
      <xdr:spPr bwMode="auto">
        <a:xfrm>
          <a:off x="3606800" y="2528416"/>
          <a:ext cx="698500" cy="4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128546</xdr:rowOff>
    </xdr:from>
    <xdr:to>
      <xdr:col>3</xdr:col>
      <xdr:colOff>206375</xdr:colOff>
      <xdr:row>14</xdr:row>
      <xdr:rowOff>80491</xdr:rowOff>
    </xdr:to>
    <xdr:cxnSp macro="">
      <xdr:nvCxnSpPr>
        <xdr:cNvPr id="61" name="直線コネクタ 60"/>
        <xdr:cNvCxnSpPr/>
      </xdr:nvCxnSpPr>
      <xdr:spPr bwMode="auto">
        <a:xfrm>
          <a:off x="2908300" y="2405021"/>
          <a:ext cx="698500" cy="12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27617</xdr:rowOff>
    </xdr:from>
    <xdr:to>
      <xdr:col>5</xdr:col>
      <xdr:colOff>34925</xdr:colOff>
      <xdr:row>14</xdr:row>
      <xdr:rowOff>129217</xdr:rowOff>
    </xdr:to>
    <xdr:sp macro="" textlink="">
      <xdr:nvSpPr>
        <xdr:cNvPr id="71" name="円/楕円 70"/>
        <xdr:cNvSpPr/>
      </xdr:nvSpPr>
      <xdr:spPr bwMode="auto">
        <a:xfrm>
          <a:off x="5600700" y="247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44144</xdr:rowOff>
    </xdr:from>
    <xdr:ext cx="762000" cy="259045"/>
    <xdr:sp macro="" textlink="">
      <xdr:nvSpPr>
        <xdr:cNvPr id="72" name="人口1人当たり決算額の推移該当値テキスト130"/>
        <xdr:cNvSpPr txBox="1"/>
      </xdr:nvSpPr>
      <xdr:spPr>
        <a:xfrm>
          <a:off x="5740400" y="232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126,392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26654</xdr:rowOff>
    </xdr:from>
    <xdr:to>
      <xdr:col>4</xdr:col>
      <xdr:colOff>520700</xdr:colOff>
      <xdr:row>14</xdr:row>
      <xdr:rowOff>128254</xdr:rowOff>
    </xdr:to>
    <xdr:sp macro="" textlink="">
      <xdr:nvSpPr>
        <xdr:cNvPr id="73" name="円/楕円 72"/>
        <xdr:cNvSpPr/>
      </xdr:nvSpPr>
      <xdr:spPr bwMode="auto">
        <a:xfrm>
          <a:off x="4953000" y="247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138431</xdr:rowOff>
    </xdr:from>
    <xdr:ext cx="736600" cy="259045"/>
    <xdr:sp macro="" textlink="">
      <xdr:nvSpPr>
        <xdr:cNvPr id="74" name="テキスト ボックス 73"/>
        <xdr:cNvSpPr txBox="1"/>
      </xdr:nvSpPr>
      <xdr:spPr>
        <a:xfrm>
          <a:off x="4622800" y="224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126,451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71476</xdr:rowOff>
    </xdr:from>
    <xdr:to>
      <xdr:col>3</xdr:col>
      <xdr:colOff>955675</xdr:colOff>
      <xdr:row>15</xdr:row>
      <xdr:rowOff>1626</xdr:rowOff>
    </xdr:to>
    <xdr:sp macro="" textlink="">
      <xdr:nvSpPr>
        <xdr:cNvPr id="75" name="円/楕円 74"/>
        <xdr:cNvSpPr/>
      </xdr:nvSpPr>
      <xdr:spPr bwMode="auto">
        <a:xfrm>
          <a:off x="4254500" y="251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11803</xdr:rowOff>
    </xdr:from>
    <xdr:ext cx="762000" cy="259045"/>
    <xdr:sp macro="" textlink="">
      <xdr:nvSpPr>
        <xdr:cNvPr id="76" name="テキスト ボックス 75"/>
        <xdr:cNvSpPr txBox="1"/>
      </xdr:nvSpPr>
      <xdr:spPr>
        <a:xfrm>
          <a:off x="3924300" y="228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29691</xdr:rowOff>
    </xdr:from>
    <xdr:to>
      <xdr:col>3</xdr:col>
      <xdr:colOff>257175</xdr:colOff>
      <xdr:row>14</xdr:row>
      <xdr:rowOff>131291</xdr:rowOff>
    </xdr:to>
    <xdr:sp macro="" textlink="">
      <xdr:nvSpPr>
        <xdr:cNvPr id="77" name="円/楕円 76"/>
        <xdr:cNvSpPr/>
      </xdr:nvSpPr>
      <xdr:spPr bwMode="auto">
        <a:xfrm>
          <a:off x="3556000" y="247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141468</xdr:rowOff>
    </xdr:from>
    <xdr:ext cx="762000" cy="259045"/>
    <xdr:sp macro="" textlink="">
      <xdr:nvSpPr>
        <xdr:cNvPr id="78" name="テキスト ボックス 77"/>
        <xdr:cNvSpPr txBox="1"/>
      </xdr:nvSpPr>
      <xdr:spPr>
        <a:xfrm>
          <a:off x="3225800" y="22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126,265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77746</xdr:rowOff>
    </xdr:from>
    <xdr:to>
      <xdr:col>2</xdr:col>
      <xdr:colOff>692150</xdr:colOff>
      <xdr:row>14</xdr:row>
      <xdr:rowOff>7896</xdr:rowOff>
    </xdr:to>
    <xdr:sp macro="" textlink="">
      <xdr:nvSpPr>
        <xdr:cNvPr id="79" name="円/楕円 78"/>
        <xdr:cNvSpPr/>
      </xdr:nvSpPr>
      <xdr:spPr bwMode="auto">
        <a:xfrm>
          <a:off x="2857500" y="235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18073</xdr:rowOff>
    </xdr:from>
    <xdr:ext cx="762000" cy="259045"/>
    <xdr:sp macro="" textlink="">
      <xdr:nvSpPr>
        <xdr:cNvPr id="80" name="テキスト ボックス 79"/>
        <xdr:cNvSpPr txBox="1"/>
      </xdr:nvSpPr>
      <xdr:spPr>
        <a:xfrm>
          <a:off x="2527300" y="21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15241</xdr:rowOff>
    </xdr:from>
    <xdr:to>
      <xdr:col>4</xdr:col>
      <xdr:colOff>1117600</xdr:colOff>
      <xdr:row>38</xdr:row>
      <xdr:rowOff>21592</xdr:rowOff>
    </xdr:to>
    <xdr:cxnSp macro="">
      <xdr:nvCxnSpPr>
        <xdr:cNvPr id="114" name="直線コネクタ 113"/>
        <xdr:cNvCxnSpPr/>
      </xdr:nvCxnSpPr>
      <xdr:spPr bwMode="auto">
        <a:xfrm>
          <a:off x="5003800" y="7482841"/>
          <a:ext cx="647700" cy="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333811</xdr:rowOff>
    </xdr:from>
    <xdr:to>
      <xdr:col>4</xdr:col>
      <xdr:colOff>469900</xdr:colOff>
      <xdr:row>38</xdr:row>
      <xdr:rowOff>15241</xdr:rowOff>
    </xdr:to>
    <xdr:cxnSp macro="">
      <xdr:nvCxnSpPr>
        <xdr:cNvPr id="117" name="直線コネクタ 116"/>
        <xdr:cNvCxnSpPr/>
      </xdr:nvCxnSpPr>
      <xdr:spPr bwMode="auto">
        <a:xfrm>
          <a:off x="4305300" y="7458511"/>
          <a:ext cx="698500" cy="2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318532</xdr:rowOff>
    </xdr:from>
    <xdr:to>
      <xdr:col>3</xdr:col>
      <xdr:colOff>904875</xdr:colOff>
      <xdr:row>37</xdr:row>
      <xdr:rowOff>333811</xdr:rowOff>
    </xdr:to>
    <xdr:cxnSp macro="">
      <xdr:nvCxnSpPr>
        <xdr:cNvPr id="120" name="直線コネクタ 119"/>
        <xdr:cNvCxnSpPr/>
      </xdr:nvCxnSpPr>
      <xdr:spPr bwMode="auto">
        <a:xfrm>
          <a:off x="3606800" y="7443232"/>
          <a:ext cx="698500" cy="1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313698</xdr:rowOff>
    </xdr:from>
    <xdr:to>
      <xdr:col>3</xdr:col>
      <xdr:colOff>206375</xdr:colOff>
      <xdr:row>37</xdr:row>
      <xdr:rowOff>318532</xdr:rowOff>
    </xdr:to>
    <xdr:cxnSp macro="">
      <xdr:nvCxnSpPr>
        <xdr:cNvPr id="123" name="直線コネクタ 122"/>
        <xdr:cNvCxnSpPr/>
      </xdr:nvCxnSpPr>
      <xdr:spPr bwMode="auto">
        <a:xfrm>
          <a:off x="2908300" y="7438398"/>
          <a:ext cx="698500" cy="4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313692</xdr:rowOff>
    </xdr:from>
    <xdr:to>
      <xdr:col>5</xdr:col>
      <xdr:colOff>34925</xdr:colOff>
      <xdr:row>38</xdr:row>
      <xdr:rowOff>72392</xdr:rowOff>
    </xdr:to>
    <xdr:sp macro="" textlink="">
      <xdr:nvSpPr>
        <xdr:cNvPr id="133" name="円/楕円 132"/>
        <xdr:cNvSpPr/>
      </xdr:nvSpPr>
      <xdr:spPr bwMode="auto">
        <a:xfrm>
          <a:off x="5600700" y="743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17,666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307341</xdr:rowOff>
    </xdr:from>
    <xdr:to>
      <xdr:col>4</xdr:col>
      <xdr:colOff>520700</xdr:colOff>
      <xdr:row>38</xdr:row>
      <xdr:rowOff>66041</xdr:rowOff>
    </xdr:to>
    <xdr:sp macro="" textlink="">
      <xdr:nvSpPr>
        <xdr:cNvPr id="135" name="円/楕円 134"/>
        <xdr:cNvSpPr/>
      </xdr:nvSpPr>
      <xdr:spPr bwMode="auto">
        <a:xfrm>
          <a:off x="4953000" y="743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50818</xdr:rowOff>
    </xdr:from>
    <xdr:ext cx="736600" cy="259045"/>
    <xdr:sp macro="" textlink="">
      <xdr:nvSpPr>
        <xdr:cNvPr id="136" name="テキスト ボックス 135"/>
        <xdr:cNvSpPr txBox="1"/>
      </xdr:nvSpPr>
      <xdr:spPr>
        <a:xfrm>
          <a:off x="4622800" y="751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283011</xdr:rowOff>
    </xdr:from>
    <xdr:to>
      <xdr:col>3</xdr:col>
      <xdr:colOff>955675</xdr:colOff>
      <xdr:row>38</xdr:row>
      <xdr:rowOff>41711</xdr:rowOff>
    </xdr:to>
    <xdr:sp macro="" textlink="">
      <xdr:nvSpPr>
        <xdr:cNvPr id="137" name="円/楕円 136"/>
        <xdr:cNvSpPr/>
      </xdr:nvSpPr>
      <xdr:spPr bwMode="auto">
        <a:xfrm>
          <a:off x="4254500" y="740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26488</xdr:rowOff>
    </xdr:from>
    <xdr:ext cx="762000" cy="259045"/>
    <xdr:sp macro="" textlink="">
      <xdr:nvSpPr>
        <xdr:cNvPr id="138" name="テキスト ボックス 137"/>
        <xdr:cNvSpPr txBox="1"/>
      </xdr:nvSpPr>
      <xdr:spPr>
        <a:xfrm>
          <a:off x="3924300" y="749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267732</xdr:rowOff>
    </xdr:from>
    <xdr:to>
      <xdr:col>3</xdr:col>
      <xdr:colOff>257175</xdr:colOff>
      <xdr:row>38</xdr:row>
      <xdr:rowOff>26432</xdr:rowOff>
    </xdr:to>
    <xdr:sp macro="" textlink="">
      <xdr:nvSpPr>
        <xdr:cNvPr id="139" name="円/楕円 138"/>
        <xdr:cNvSpPr/>
      </xdr:nvSpPr>
      <xdr:spPr bwMode="auto">
        <a:xfrm>
          <a:off x="3556000" y="739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11209</xdr:rowOff>
    </xdr:from>
    <xdr:ext cx="762000" cy="259045"/>
    <xdr:sp macro="" textlink="">
      <xdr:nvSpPr>
        <xdr:cNvPr id="140" name="テキスト ボックス 139"/>
        <xdr:cNvSpPr txBox="1"/>
      </xdr:nvSpPr>
      <xdr:spPr>
        <a:xfrm>
          <a:off x="3225800" y="747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262898</xdr:rowOff>
    </xdr:from>
    <xdr:to>
      <xdr:col>2</xdr:col>
      <xdr:colOff>692150</xdr:colOff>
      <xdr:row>38</xdr:row>
      <xdr:rowOff>21598</xdr:rowOff>
    </xdr:to>
    <xdr:sp macro="" textlink="">
      <xdr:nvSpPr>
        <xdr:cNvPr id="141" name="円/楕円 140"/>
        <xdr:cNvSpPr/>
      </xdr:nvSpPr>
      <xdr:spPr bwMode="auto">
        <a:xfrm>
          <a:off x="2857500" y="738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6375</xdr:rowOff>
    </xdr:from>
    <xdr:ext cx="762000" cy="259045"/>
    <xdr:sp macro="" textlink="">
      <xdr:nvSpPr>
        <xdr:cNvPr id="142" name="テキスト ボックス 141"/>
        <xdr:cNvSpPr txBox="1"/>
      </xdr:nvSpPr>
      <xdr:spPr>
        <a:xfrm>
          <a:off x="2527300" y="74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38,078
37,893
60,314.00
27,123,999
25,904,321
1,097,558
16,418,465
26,380,252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112397</xdr:rowOff>
    </xdr:from>
    <xdr:to>
      <xdr:col>6</xdr:col>
      <xdr:colOff>511175</xdr:colOff>
      <xdr:row>32</xdr:row>
      <xdr:rowOff>22828</xdr:rowOff>
    </xdr:to>
    <xdr:cxnSp macro="">
      <xdr:nvCxnSpPr>
        <xdr:cNvPr id="65" name="直線コネクタ 64"/>
        <xdr:cNvCxnSpPr/>
      </xdr:nvCxnSpPr>
      <xdr:spPr>
        <a:xfrm>
          <a:off x="3797300" y="5427347"/>
          <a:ext cx="838200" cy="8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112397</xdr:rowOff>
    </xdr:from>
    <xdr:to>
      <xdr:col>5</xdr:col>
      <xdr:colOff>358775</xdr:colOff>
      <xdr:row>31</xdr:row>
      <xdr:rowOff>145672</xdr:rowOff>
    </xdr:to>
    <xdr:cxnSp macro="">
      <xdr:nvCxnSpPr>
        <xdr:cNvPr id="68" name="直線コネクタ 67"/>
        <xdr:cNvCxnSpPr/>
      </xdr:nvCxnSpPr>
      <xdr:spPr>
        <a:xfrm flipV="1">
          <a:off x="2908300" y="5427347"/>
          <a:ext cx="889000" cy="3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123255</xdr:rowOff>
    </xdr:from>
    <xdr:to>
      <xdr:col>4</xdr:col>
      <xdr:colOff>155575</xdr:colOff>
      <xdr:row>31</xdr:row>
      <xdr:rowOff>145672</xdr:rowOff>
    </xdr:to>
    <xdr:cxnSp macro="">
      <xdr:nvCxnSpPr>
        <xdr:cNvPr id="71" name="直線コネクタ 70"/>
        <xdr:cNvCxnSpPr/>
      </xdr:nvCxnSpPr>
      <xdr:spPr>
        <a:xfrm>
          <a:off x="2019300" y="5438205"/>
          <a:ext cx="889000" cy="2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27015</xdr:rowOff>
    </xdr:from>
    <xdr:to>
      <xdr:col>2</xdr:col>
      <xdr:colOff>638175</xdr:colOff>
      <xdr:row>31</xdr:row>
      <xdr:rowOff>123255</xdr:rowOff>
    </xdr:to>
    <xdr:cxnSp macro="">
      <xdr:nvCxnSpPr>
        <xdr:cNvPr id="74" name="直線コネクタ 73"/>
        <xdr:cNvCxnSpPr/>
      </xdr:nvCxnSpPr>
      <xdr:spPr>
        <a:xfrm>
          <a:off x="1130300" y="5341965"/>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143478</xdr:rowOff>
    </xdr:from>
    <xdr:to>
      <xdr:col>6</xdr:col>
      <xdr:colOff>561975</xdr:colOff>
      <xdr:row>32</xdr:row>
      <xdr:rowOff>73628</xdr:rowOff>
    </xdr:to>
    <xdr:sp macro="" textlink="">
      <xdr:nvSpPr>
        <xdr:cNvPr id="84" name="円/楕円 83"/>
        <xdr:cNvSpPr/>
      </xdr:nvSpPr>
      <xdr:spPr>
        <a:xfrm>
          <a:off x="4584700" y="54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166355</xdr:rowOff>
    </xdr:from>
    <xdr:ext cx="599010" cy="259045"/>
    <xdr:sp macro="" textlink="">
      <xdr:nvSpPr>
        <xdr:cNvPr id="85" name="人件費該当値テキスト"/>
        <xdr:cNvSpPr txBox="1"/>
      </xdr:nvSpPr>
      <xdr:spPr>
        <a:xfrm>
          <a:off x="4686300" y="530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132,180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61597</xdr:rowOff>
    </xdr:from>
    <xdr:to>
      <xdr:col>5</xdr:col>
      <xdr:colOff>409575</xdr:colOff>
      <xdr:row>31</xdr:row>
      <xdr:rowOff>163197</xdr:rowOff>
    </xdr:to>
    <xdr:sp macro="" textlink="">
      <xdr:nvSpPr>
        <xdr:cNvPr id="86" name="円/楕円 85"/>
        <xdr:cNvSpPr/>
      </xdr:nvSpPr>
      <xdr:spPr>
        <a:xfrm>
          <a:off x="3746500" y="537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8274</xdr:rowOff>
    </xdr:from>
    <xdr:ext cx="599010" cy="259045"/>
    <xdr:sp macro="" textlink="">
      <xdr:nvSpPr>
        <xdr:cNvPr id="87" name="テキスト ボックス 86"/>
        <xdr:cNvSpPr txBox="1"/>
      </xdr:nvSpPr>
      <xdr:spPr>
        <a:xfrm>
          <a:off x="3497794" y="515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94872</xdr:rowOff>
    </xdr:from>
    <xdr:to>
      <xdr:col>4</xdr:col>
      <xdr:colOff>206375</xdr:colOff>
      <xdr:row>32</xdr:row>
      <xdr:rowOff>25022</xdr:rowOff>
    </xdr:to>
    <xdr:sp macro="" textlink="">
      <xdr:nvSpPr>
        <xdr:cNvPr id="88" name="円/楕円 87"/>
        <xdr:cNvSpPr/>
      </xdr:nvSpPr>
      <xdr:spPr>
        <a:xfrm>
          <a:off x="2857500" y="54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41549</xdr:rowOff>
    </xdr:from>
    <xdr:ext cx="599010" cy="259045"/>
    <xdr:sp macro="" textlink="">
      <xdr:nvSpPr>
        <xdr:cNvPr id="89" name="テキスト ボックス 88"/>
        <xdr:cNvSpPr txBox="1"/>
      </xdr:nvSpPr>
      <xdr:spPr>
        <a:xfrm>
          <a:off x="2608794" y="518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72455</xdr:rowOff>
    </xdr:from>
    <xdr:to>
      <xdr:col>3</xdr:col>
      <xdr:colOff>3175</xdr:colOff>
      <xdr:row>32</xdr:row>
      <xdr:rowOff>2605</xdr:rowOff>
    </xdr:to>
    <xdr:sp macro="" textlink="">
      <xdr:nvSpPr>
        <xdr:cNvPr id="90" name="円/楕円 89"/>
        <xdr:cNvSpPr/>
      </xdr:nvSpPr>
      <xdr:spPr>
        <a:xfrm>
          <a:off x="1968500" y="53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19132</xdr:rowOff>
    </xdr:from>
    <xdr:ext cx="599010" cy="259045"/>
    <xdr:sp macro="" textlink="">
      <xdr:nvSpPr>
        <xdr:cNvPr id="91" name="テキスト ボックス 90"/>
        <xdr:cNvSpPr txBox="1"/>
      </xdr:nvSpPr>
      <xdr:spPr>
        <a:xfrm>
          <a:off x="1719794" y="516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137,151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147665</xdr:rowOff>
    </xdr:from>
    <xdr:to>
      <xdr:col>1</xdr:col>
      <xdr:colOff>485775</xdr:colOff>
      <xdr:row>31</xdr:row>
      <xdr:rowOff>77815</xdr:rowOff>
    </xdr:to>
    <xdr:sp macro="" textlink="">
      <xdr:nvSpPr>
        <xdr:cNvPr id="92" name="円/楕円 91"/>
        <xdr:cNvSpPr/>
      </xdr:nvSpPr>
      <xdr:spPr>
        <a:xfrm>
          <a:off x="1079500" y="52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94342</xdr:rowOff>
    </xdr:from>
    <xdr:ext cx="599010" cy="259045"/>
    <xdr:sp macro="" textlink="">
      <xdr:nvSpPr>
        <xdr:cNvPr id="93" name="テキスト ボックス 92"/>
        <xdr:cNvSpPr txBox="1"/>
      </xdr:nvSpPr>
      <xdr:spPr>
        <a:xfrm>
          <a:off x="830794" y="506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14313</xdr:rowOff>
    </xdr:from>
    <xdr:to>
      <xdr:col>6</xdr:col>
      <xdr:colOff>511175</xdr:colOff>
      <xdr:row>56</xdr:row>
      <xdr:rowOff>81559</xdr:rowOff>
    </xdr:to>
    <xdr:cxnSp macro="">
      <xdr:nvCxnSpPr>
        <xdr:cNvPr id="123" name="直線コネクタ 122"/>
        <xdr:cNvCxnSpPr/>
      </xdr:nvCxnSpPr>
      <xdr:spPr>
        <a:xfrm flipV="1">
          <a:off x="3797300" y="9615513"/>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81559</xdr:rowOff>
    </xdr:from>
    <xdr:to>
      <xdr:col>5</xdr:col>
      <xdr:colOff>358775</xdr:colOff>
      <xdr:row>56</xdr:row>
      <xdr:rowOff>110998</xdr:rowOff>
    </xdr:to>
    <xdr:cxnSp macro="">
      <xdr:nvCxnSpPr>
        <xdr:cNvPr id="126" name="直線コネクタ 125"/>
        <xdr:cNvCxnSpPr/>
      </xdr:nvCxnSpPr>
      <xdr:spPr>
        <a:xfrm flipV="1">
          <a:off x="2908300" y="9682759"/>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70714</xdr:rowOff>
    </xdr:from>
    <xdr:to>
      <xdr:col>4</xdr:col>
      <xdr:colOff>155575</xdr:colOff>
      <xdr:row>56</xdr:row>
      <xdr:rowOff>110998</xdr:rowOff>
    </xdr:to>
    <xdr:cxnSp macro="">
      <xdr:nvCxnSpPr>
        <xdr:cNvPr id="129" name="直線コネクタ 128"/>
        <xdr:cNvCxnSpPr/>
      </xdr:nvCxnSpPr>
      <xdr:spPr>
        <a:xfrm>
          <a:off x="2019300" y="9671914"/>
          <a:ext cx="889000" cy="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70714</xdr:rowOff>
    </xdr:from>
    <xdr:to>
      <xdr:col>2</xdr:col>
      <xdr:colOff>638175</xdr:colOff>
      <xdr:row>56</xdr:row>
      <xdr:rowOff>152247</xdr:rowOff>
    </xdr:to>
    <xdr:cxnSp macro="">
      <xdr:nvCxnSpPr>
        <xdr:cNvPr id="132" name="直線コネクタ 131"/>
        <xdr:cNvCxnSpPr/>
      </xdr:nvCxnSpPr>
      <xdr:spPr>
        <a:xfrm flipV="1">
          <a:off x="1130300" y="9671914"/>
          <a:ext cx="8890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134963</xdr:rowOff>
    </xdr:from>
    <xdr:to>
      <xdr:col>6</xdr:col>
      <xdr:colOff>561975</xdr:colOff>
      <xdr:row>56</xdr:row>
      <xdr:rowOff>65113</xdr:rowOff>
    </xdr:to>
    <xdr:sp macro="" textlink="">
      <xdr:nvSpPr>
        <xdr:cNvPr id="142" name="円/楕円 141"/>
        <xdr:cNvSpPr/>
      </xdr:nvSpPr>
      <xdr:spPr>
        <a:xfrm>
          <a:off x="4584700" y="95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157840</xdr:rowOff>
    </xdr:from>
    <xdr:ext cx="534377" cy="259045"/>
    <xdr:sp macro="" textlink="">
      <xdr:nvSpPr>
        <xdr:cNvPr id="143" name="物件費該当値テキスト"/>
        <xdr:cNvSpPr txBox="1"/>
      </xdr:nvSpPr>
      <xdr:spPr>
        <a:xfrm>
          <a:off x="4686300" y="94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72,873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30759</xdr:rowOff>
    </xdr:from>
    <xdr:to>
      <xdr:col>5</xdr:col>
      <xdr:colOff>409575</xdr:colOff>
      <xdr:row>56</xdr:row>
      <xdr:rowOff>132359</xdr:rowOff>
    </xdr:to>
    <xdr:sp macro="" textlink="">
      <xdr:nvSpPr>
        <xdr:cNvPr id="144" name="円/楕円 143"/>
        <xdr:cNvSpPr/>
      </xdr:nvSpPr>
      <xdr:spPr>
        <a:xfrm>
          <a:off x="3746500" y="96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123486</xdr:rowOff>
    </xdr:from>
    <xdr:ext cx="534377" cy="259045"/>
    <xdr:sp macro="" textlink="">
      <xdr:nvSpPr>
        <xdr:cNvPr id="145" name="テキスト ボックス 144"/>
        <xdr:cNvSpPr txBox="1"/>
      </xdr:nvSpPr>
      <xdr:spPr>
        <a:xfrm>
          <a:off x="3530111" y="97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60198</xdr:rowOff>
    </xdr:from>
    <xdr:to>
      <xdr:col>4</xdr:col>
      <xdr:colOff>206375</xdr:colOff>
      <xdr:row>56</xdr:row>
      <xdr:rowOff>161798</xdr:rowOff>
    </xdr:to>
    <xdr:sp macro="" textlink="">
      <xdr:nvSpPr>
        <xdr:cNvPr id="146" name="円/楕円 145"/>
        <xdr:cNvSpPr/>
      </xdr:nvSpPr>
      <xdr:spPr>
        <a:xfrm>
          <a:off x="2857500" y="96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152925</xdr:rowOff>
    </xdr:from>
    <xdr:ext cx="534377" cy="259045"/>
    <xdr:sp macro="" textlink="">
      <xdr:nvSpPr>
        <xdr:cNvPr id="147" name="テキスト ボックス 146"/>
        <xdr:cNvSpPr txBox="1"/>
      </xdr:nvSpPr>
      <xdr:spPr>
        <a:xfrm>
          <a:off x="2641111" y="97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19914</xdr:rowOff>
    </xdr:from>
    <xdr:to>
      <xdr:col>3</xdr:col>
      <xdr:colOff>3175</xdr:colOff>
      <xdr:row>56</xdr:row>
      <xdr:rowOff>121514</xdr:rowOff>
    </xdr:to>
    <xdr:sp macro="" textlink="">
      <xdr:nvSpPr>
        <xdr:cNvPr id="148" name="円/楕円 147"/>
        <xdr:cNvSpPr/>
      </xdr:nvSpPr>
      <xdr:spPr>
        <a:xfrm>
          <a:off x="1968500" y="96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138041</xdr:rowOff>
    </xdr:from>
    <xdr:ext cx="534377" cy="259045"/>
    <xdr:sp macro="" textlink="">
      <xdr:nvSpPr>
        <xdr:cNvPr id="149" name="テキスト ボックス 148"/>
        <xdr:cNvSpPr txBox="1"/>
      </xdr:nvSpPr>
      <xdr:spPr>
        <a:xfrm>
          <a:off x="1752111" y="93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101447</xdr:rowOff>
    </xdr:from>
    <xdr:to>
      <xdr:col>1</xdr:col>
      <xdr:colOff>485775</xdr:colOff>
      <xdr:row>57</xdr:row>
      <xdr:rowOff>31597</xdr:rowOff>
    </xdr:to>
    <xdr:sp macro="" textlink="">
      <xdr:nvSpPr>
        <xdr:cNvPr id="150" name="円/楕円 149"/>
        <xdr:cNvSpPr/>
      </xdr:nvSpPr>
      <xdr:spPr>
        <a:xfrm>
          <a:off x="1079500" y="97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22724</xdr:rowOff>
    </xdr:from>
    <xdr:ext cx="534377" cy="259045"/>
    <xdr:sp macro="" textlink="">
      <xdr:nvSpPr>
        <xdr:cNvPr id="151" name="テキスト ボックス 150"/>
        <xdr:cNvSpPr txBox="1"/>
      </xdr:nvSpPr>
      <xdr:spPr>
        <a:xfrm>
          <a:off x="863111" y="97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97332</xdr:rowOff>
    </xdr:from>
    <xdr:to>
      <xdr:col>6</xdr:col>
      <xdr:colOff>511175</xdr:colOff>
      <xdr:row>78</xdr:row>
      <xdr:rowOff>103163</xdr:rowOff>
    </xdr:to>
    <xdr:cxnSp macro="">
      <xdr:nvCxnSpPr>
        <xdr:cNvPr id="180" name="直線コネクタ 179"/>
        <xdr:cNvCxnSpPr/>
      </xdr:nvCxnSpPr>
      <xdr:spPr>
        <a:xfrm>
          <a:off x="3797300" y="13470432"/>
          <a:ext cx="8382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20599</xdr:rowOff>
    </xdr:from>
    <xdr:to>
      <xdr:col>5</xdr:col>
      <xdr:colOff>358775</xdr:colOff>
      <xdr:row>78</xdr:row>
      <xdr:rowOff>97332</xdr:rowOff>
    </xdr:to>
    <xdr:cxnSp macro="">
      <xdr:nvCxnSpPr>
        <xdr:cNvPr id="183" name="直線コネクタ 182"/>
        <xdr:cNvCxnSpPr/>
      </xdr:nvCxnSpPr>
      <xdr:spPr>
        <a:xfrm>
          <a:off x="2908300" y="13393699"/>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20599</xdr:rowOff>
    </xdr:from>
    <xdr:to>
      <xdr:col>4</xdr:col>
      <xdr:colOff>155575</xdr:colOff>
      <xdr:row>78</xdr:row>
      <xdr:rowOff>22619</xdr:rowOff>
    </xdr:to>
    <xdr:cxnSp macro="">
      <xdr:nvCxnSpPr>
        <xdr:cNvPr id="186" name="直線コネクタ 185"/>
        <xdr:cNvCxnSpPr/>
      </xdr:nvCxnSpPr>
      <xdr:spPr>
        <a:xfrm flipV="1">
          <a:off x="2019300" y="1339369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28029</xdr:rowOff>
    </xdr:from>
    <xdr:to>
      <xdr:col>2</xdr:col>
      <xdr:colOff>638175</xdr:colOff>
      <xdr:row>78</xdr:row>
      <xdr:rowOff>22619</xdr:rowOff>
    </xdr:to>
    <xdr:cxnSp macro="">
      <xdr:nvCxnSpPr>
        <xdr:cNvPr id="189" name="直線コネクタ 188"/>
        <xdr:cNvCxnSpPr/>
      </xdr:nvCxnSpPr>
      <xdr:spPr>
        <a:xfrm>
          <a:off x="1130300" y="13229679"/>
          <a:ext cx="889000" cy="1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52363</xdr:rowOff>
    </xdr:from>
    <xdr:to>
      <xdr:col>6</xdr:col>
      <xdr:colOff>561975</xdr:colOff>
      <xdr:row>78</xdr:row>
      <xdr:rowOff>153963</xdr:rowOff>
    </xdr:to>
    <xdr:sp macro="" textlink="">
      <xdr:nvSpPr>
        <xdr:cNvPr id="199" name="円/楕円 198"/>
        <xdr:cNvSpPr/>
      </xdr:nvSpPr>
      <xdr:spPr>
        <a:xfrm>
          <a:off x="4584700" y="134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138740</xdr:rowOff>
    </xdr:from>
    <xdr:ext cx="469744" cy="259045"/>
    <xdr:sp macro="" textlink="">
      <xdr:nvSpPr>
        <xdr:cNvPr id="200" name="維持補修費該当値テキスト"/>
        <xdr:cNvSpPr txBox="1"/>
      </xdr:nvSpPr>
      <xdr:spPr>
        <a:xfrm>
          <a:off x="4686300" y="1334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46532</xdr:rowOff>
    </xdr:from>
    <xdr:to>
      <xdr:col>5</xdr:col>
      <xdr:colOff>409575</xdr:colOff>
      <xdr:row>78</xdr:row>
      <xdr:rowOff>148132</xdr:rowOff>
    </xdr:to>
    <xdr:sp macro="" textlink="">
      <xdr:nvSpPr>
        <xdr:cNvPr id="201" name="円/楕円 200"/>
        <xdr:cNvSpPr/>
      </xdr:nvSpPr>
      <xdr:spPr>
        <a:xfrm>
          <a:off x="3746500" y="134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139259</xdr:rowOff>
    </xdr:from>
    <xdr:ext cx="469744" cy="259045"/>
    <xdr:sp macro="" textlink="">
      <xdr:nvSpPr>
        <xdr:cNvPr id="202" name="テキスト ボックス 201"/>
        <xdr:cNvSpPr txBox="1"/>
      </xdr:nvSpPr>
      <xdr:spPr>
        <a:xfrm>
          <a:off x="3562427" y="1351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141249</xdr:rowOff>
    </xdr:from>
    <xdr:to>
      <xdr:col>4</xdr:col>
      <xdr:colOff>206375</xdr:colOff>
      <xdr:row>78</xdr:row>
      <xdr:rowOff>71399</xdr:rowOff>
    </xdr:to>
    <xdr:sp macro="" textlink="">
      <xdr:nvSpPr>
        <xdr:cNvPr id="203" name="円/楕円 202"/>
        <xdr:cNvSpPr/>
      </xdr:nvSpPr>
      <xdr:spPr>
        <a:xfrm>
          <a:off x="2857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62526</xdr:rowOff>
    </xdr:from>
    <xdr:ext cx="469744" cy="259045"/>
    <xdr:sp macro="" textlink="">
      <xdr:nvSpPr>
        <xdr:cNvPr id="204" name="テキスト ボックス 203"/>
        <xdr:cNvSpPr txBox="1"/>
      </xdr:nvSpPr>
      <xdr:spPr>
        <a:xfrm>
          <a:off x="2673427" y="1343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143269</xdr:rowOff>
    </xdr:from>
    <xdr:to>
      <xdr:col>3</xdr:col>
      <xdr:colOff>3175</xdr:colOff>
      <xdr:row>78</xdr:row>
      <xdr:rowOff>73419</xdr:rowOff>
    </xdr:to>
    <xdr:sp macro="" textlink="">
      <xdr:nvSpPr>
        <xdr:cNvPr id="205" name="円/楕円 204"/>
        <xdr:cNvSpPr/>
      </xdr:nvSpPr>
      <xdr:spPr>
        <a:xfrm>
          <a:off x="1968500" y="133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64546</xdr:rowOff>
    </xdr:from>
    <xdr:ext cx="469744" cy="259045"/>
    <xdr:sp macro="" textlink="">
      <xdr:nvSpPr>
        <xdr:cNvPr id="206" name="テキスト ボックス 205"/>
        <xdr:cNvSpPr txBox="1"/>
      </xdr:nvSpPr>
      <xdr:spPr>
        <a:xfrm>
          <a:off x="1784427" y="1343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148679</xdr:rowOff>
    </xdr:from>
    <xdr:to>
      <xdr:col>1</xdr:col>
      <xdr:colOff>485775</xdr:colOff>
      <xdr:row>77</xdr:row>
      <xdr:rowOff>78829</xdr:rowOff>
    </xdr:to>
    <xdr:sp macro="" textlink="">
      <xdr:nvSpPr>
        <xdr:cNvPr id="207" name="円/楕円 206"/>
        <xdr:cNvSpPr/>
      </xdr:nvSpPr>
      <xdr:spPr>
        <a:xfrm>
          <a:off x="1079500" y="131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95356</xdr:rowOff>
    </xdr:from>
    <xdr:ext cx="469744" cy="259045"/>
    <xdr:sp macro="" textlink="">
      <xdr:nvSpPr>
        <xdr:cNvPr id="208" name="テキスト ボックス 207"/>
        <xdr:cNvSpPr txBox="1"/>
      </xdr:nvSpPr>
      <xdr:spPr>
        <a:xfrm>
          <a:off x="895427" y="1295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86068</xdr:rowOff>
    </xdr:from>
    <xdr:to>
      <xdr:col>6</xdr:col>
      <xdr:colOff>511175</xdr:colOff>
      <xdr:row>95</xdr:row>
      <xdr:rowOff>153429</xdr:rowOff>
    </xdr:to>
    <xdr:cxnSp macro="">
      <xdr:nvCxnSpPr>
        <xdr:cNvPr id="238" name="直線コネクタ 237"/>
        <xdr:cNvCxnSpPr/>
      </xdr:nvCxnSpPr>
      <xdr:spPr>
        <a:xfrm flipV="1">
          <a:off x="3797300" y="16373818"/>
          <a:ext cx="8382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153429</xdr:rowOff>
    </xdr:from>
    <xdr:to>
      <xdr:col>5</xdr:col>
      <xdr:colOff>358775</xdr:colOff>
      <xdr:row>96</xdr:row>
      <xdr:rowOff>84861</xdr:rowOff>
    </xdr:to>
    <xdr:cxnSp macro="">
      <xdr:nvCxnSpPr>
        <xdr:cNvPr id="241" name="直線コネクタ 240"/>
        <xdr:cNvCxnSpPr/>
      </xdr:nvCxnSpPr>
      <xdr:spPr>
        <a:xfrm flipV="1">
          <a:off x="2908300" y="16441179"/>
          <a:ext cx="889000" cy="1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84861</xdr:rowOff>
    </xdr:from>
    <xdr:to>
      <xdr:col>4</xdr:col>
      <xdr:colOff>155575</xdr:colOff>
      <xdr:row>96</xdr:row>
      <xdr:rowOff>141060</xdr:rowOff>
    </xdr:to>
    <xdr:cxnSp macro="">
      <xdr:nvCxnSpPr>
        <xdr:cNvPr id="244" name="直線コネクタ 243"/>
        <xdr:cNvCxnSpPr/>
      </xdr:nvCxnSpPr>
      <xdr:spPr>
        <a:xfrm flipV="1">
          <a:off x="2019300" y="16544061"/>
          <a:ext cx="889000" cy="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141060</xdr:rowOff>
    </xdr:from>
    <xdr:to>
      <xdr:col>2</xdr:col>
      <xdr:colOff>638175</xdr:colOff>
      <xdr:row>97</xdr:row>
      <xdr:rowOff>59944</xdr:rowOff>
    </xdr:to>
    <xdr:cxnSp macro="">
      <xdr:nvCxnSpPr>
        <xdr:cNvPr id="247" name="直線コネクタ 246"/>
        <xdr:cNvCxnSpPr/>
      </xdr:nvCxnSpPr>
      <xdr:spPr>
        <a:xfrm flipV="1">
          <a:off x="1130300" y="16600260"/>
          <a:ext cx="889000" cy="9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35268</xdr:rowOff>
    </xdr:from>
    <xdr:to>
      <xdr:col>6</xdr:col>
      <xdr:colOff>561975</xdr:colOff>
      <xdr:row>95</xdr:row>
      <xdr:rowOff>136868</xdr:rowOff>
    </xdr:to>
    <xdr:sp macro="" textlink="">
      <xdr:nvSpPr>
        <xdr:cNvPr id="257" name="円/楕円 256"/>
        <xdr:cNvSpPr/>
      </xdr:nvSpPr>
      <xdr:spPr>
        <a:xfrm>
          <a:off x="4584700" y="163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58145</xdr:rowOff>
    </xdr:from>
    <xdr:ext cx="599010" cy="259045"/>
    <xdr:sp macro="" textlink="">
      <xdr:nvSpPr>
        <xdr:cNvPr id="258" name="扶助費該当値テキスト"/>
        <xdr:cNvSpPr txBox="1"/>
      </xdr:nvSpPr>
      <xdr:spPr>
        <a:xfrm>
          <a:off x="4686300" y="1617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110,723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102629</xdr:rowOff>
    </xdr:from>
    <xdr:to>
      <xdr:col>5</xdr:col>
      <xdr:colOff>409575</xdr:colOff>
      <xdr:row>96</xdr:row>
      <xdr:rowOff>32779</xdr:rowOff>
    </xdr:to>
    <xdr:sp macro="" textlink="">
      <xdr:nvSpPr>
        <xdr:cNvPr id="259" name="円/楕円 258"/>
        <xdr:cNvSpPr/>
      </xdr:nvSpPr>
      <xdr:spPr>
        <a:xfrm>
          <a:off x="3746500" y="163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49306</xdr:rowOff>
    </xdr:from>
    <xdr:ext cx="599010" cy="259045"/>
    <xdr:sp macro="" textlink="">
      <xdr:nvSpPr>
        <xdr:cNvPr id="260" name="テキスト ボックス 259"/>
        <xdr:cNvSpPr txBox="1"/>
      </xdr:nvSpPr>
      <xdr:spPr>
        <a:xfrm>
          <a:off x="3497794" y="1616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34061</xdr:rowOff>
    </xdr:from>
    <xdr:to>
      <xdr:col>4</xdr:col>
      <xdr:colOff>206375</xdr:colOff>
      <xdr:row>96</xdr:row>
      <xdr:rowOff>135661</xdr:rowOff>
    </xdr:to>
    <xdr:sp macro="" textlink="">
      <xdr:nvSpPr>
        <xdr:cNvPr id="261" name="円/楕円 260"/>
        <xdr:cNvSpPr/>
      </xdr:nvSpPr>
      <xdr:spPr>
        <a:xfrm>
          <a:off x="2857500" y="164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152188</xdr:rowOff>
    </xdr:from>
    <xdr:ext cx="534377" cy="259045"/>
    <xdr:sp macro="" textlink="">
      <xdr:nvSpPr>
        <xdr:cNvPr id="262" name="テキスト ボックス 261"/>
        <xdr:cNvSpPr txBox="1"/>
      </xdr:nvSpPr>
      <xdr:spPr>
        <a:xfrm>
          <a:off x="2641111" y="162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90260</xdr:rowOff>
    </xdr:from>
    <xdr:to>
      <xdr:col>3</xdr:col>
      <xdr:colOff>3175</xdr:colOff>
      <xdr:row>97</xdr:row>
      <xdr:rowOff>20410</xdr:rowOff>
    </xdr:to>
    <xdr:sp macro="" textlink="">
      <xdr:nvSpPr>
        <xdr:cNvPr id="263" name="円/楕円 262"/>
        <xdr:cNvSpPr/>
      </xdr:nvSpPr>
      <xdr:spPr>
        <a:xfrm>
          <a:off x="1968500" y="165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36937</xdr:rowOff>
    </xdr:from>
    <xdr:ext cx="534377" cy="259045"/>
    <xdr:sp macro="" textlink="">
      <xdr:nvSpPr>
        <xdr:cNvPr id="264" name="テキスト ボックス 263"/>
        <xdr:cNvSpPr txBox="1"/>
      </xdr:nvSpPr>
      <xdr:spPr>
        <a:xfrm>
          <a:off x="1752111" y="163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9144</xdr:rowOff>
    </xdr:from>
    <xdr:to>
      <xdr:col>1</xdr:col>
      <xdr:colOff>485775</xdr:colOff>
      <xdr:row>97</xdr:row>
      <xdr:rowOff>110744</xdr:rowOff>
    </xdr:to>
    <xdr:sp macro="" textlink="">
      <xdr:nvSpPr>
        <xdr:cNvPr id="265" name="円/楕円 264"/>
        <xdr:cNvSpPr/>
      </xdr:nvSpPr>
      <xdr:spPr>
        <a:xfrm>
          <a:off x="1079500" y="166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127271</xdr:rowOff>
    </xdr:from>
    <xdr:ext cx="534377" cy="259045"/>
    <xdr:sp macro="" textlink="">
      <xdr:nvSpPr>
        <xdr:cNvPr id="266" name="テキスト ボックス 265"/>
        <xdr:cNvSpPr txBox="1"/>
      </xdr:nvSpPr>
      <xdr:spPr>
        <a:xfrm>
          <a:off x="863111" y="164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54823</xdr:rowOff>
    </xdr:from>
    <xdr:to>
      <xdr:col>15</xdr:col>
      <xdr:colOff>180975</xdr:colOff>
      <xdr:row>37</xdr:row>
      <xdr:rowOff>62481</xdr:rowOff>
    </xdr:to>
    <xdr:cxnSp macro="">
      <xdr:nvCxnSpPr>
        <xdr:cNvPr id="299" name="直線コネクタ 298"/>
        <xdr:cNvCxnSpPr/>
      </xdr:nvCxnSpPr>
      <xdr:spPr>
        <a:xfrm flipV="1">
          <a:off x="9639300" y="6398473"/>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62481</xdr:rowOff>
    </xdr:from>
    <xdr:to>
      <xdr:col>14</xdr:col>
      <xdr:colOff>28575</xdr:colOff>
      <xdr:row>37</xdr:row>
      <xdr:rowOff>85341</xdr:rowOff>
    </xdr:to>
    <xdr:cxnSp macro="">
      <xdr:nvCxnSpPr>
        <xdr:cNvPr id="302" name="直線コネクタ 301"/>
        <xdr:cNvCxnSpPr/>
      </xdr:nvCxnSpPr>
      <xdr:spPr>
        <a:xfrm flipV="1">
          <a:off x="8750300" y="64061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82902</xdr:rowOff>
    </xdr:from>
    <xdr:to>
      <xdr:col>12</xdr:col>
      <xdr:colOff>511175</xdr:colOff>
      <xdr:row>37</xdr:row>
      <xdr:rowOff>85341</xdr:rowOff>
    </xdr:to>
    <xdr:cxnSp macro="">
      <xdr:nvCxnSpPr>
        <xdr:cNvPr id="305" name="直線コネクタ 304"/>
        <xdr:cNvCxnSpPr/>
      </xdr:nvCxnSpPr>
      <xdr:spPr>
        <a:xfrm>
          <a:off x="7861300" y="642655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82902</xdr:rowOff>
    </xdr:from>
    <xdr:to>
      <xdr:col>11</xdr:col>
      <xdr:colOff>307975</xdr:colOff>
      <xdr:row>37</xdr:row>
      <xdr:rowOff>93923</xdr:rowOff>
    </xdr:to>
    <xdr:cxnSp macro="">
      <xdr:nvCxnSpPr>
        <xdr:cNvPr id="308" name="直線コネクタ 307"/>
        <xdr:cNvCxnSpPr/>
      </xdr:nvCxnSpPr>
      <xdr:spPr>
        <a:xfrm flipV="1">
          <a:off x="6972300" y="6426552"/>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4023</xdr:rowOff>
    </xdr:from>
    <xdr:to>
      <xdr:col>15</xdr:col>
      <xdr:colOff>231775</xdr:colOff>
      <xdr:row>37</xdr:row>
      <xdr:rowOff>105623</xdr:rowOff>
    </xdr:to>
    <xdr:sp macro="" textlink="">
      <xdr:nvSpPr>
        <xdr:cNvPr id="318" name="円/楕円 317"/>
        <xdr:cNvSpPr/>
      </xdr:nvSpPr>
      <xdr:spPr>
        <a:xfrm>
          <a:off x="10426700" y="63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153900</xdr:rowOff>
    </xdr:from>
    <xdr:ext cx="534377" cy="259045"/>
    <xdr:sp macro="" textlink="">
      <xdr:nvSpPr>
        <xdr:cNvPr id="319" name="補助費等該当値テキスト"/>
        <xdr:cNvSpPr txBox="1"/>
      </xdr:nvSpPr>
      <xdr:spPr>
        <a:xfrm>
          <a:off x="10528300" y="63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11681</xdr:rowOff>
    </xdr:from>
    <xdr:to>
      <xdr:col>14</xdr:col>
      <xdr:colOff>79375</xdr:colOff>
      <xdr:row>37</xdr:row>
      <xdr:rowOff>113281</xdr:rowOff>
    </xdr:to>
    <xdr:sp macro="" textlink="">
      <xdr:nvSpPr>
        <xdr:cNvPr id="320" name="円/楕円 319"/>
        <xdr:cNvSpPr/>
      </xdr:nvSpPr>
      <xdr:spPr>
        <a:xfrm>
          <a:off x="9588500" y="63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104408</xdr:rowOff>
    </xdr:from>
    <xdr:ext cx="534377" cy="259045"/>
    <xdr:sp macro="" textlink="">
      <xdr:nvSpPr>
        <xdr:cNvPr id="321" name="テキスト ボックス 320"/>
        <xdr:cNvSpPr txBox="1"/>
      </xdr:nvSpPr>
      <xdr:spPr>
        <a:xfrm>
          <a:off x="9372111" y="644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34541</xdr:rowOff>
    </xdr:from>
    <xdr:to>
      <xdr:col>12</xdr:col>
      <xdr:colOff>561975</xdr:colOff>
      <xdr:row>37</xdr:row>
      <xdr:rowOff>136141</xdr:rowOff>
    </xdr:to>
    <xdr:sp macro="" textlink="">
      <xdr:nvSpPr>
        <xdr:cNvPr id="322" name="円/楕円 321"/>
        <xdr:cNvSpPr/>
      </xdr:nvSpPr>
      <xdr:spPr>
        <a:xfrm>
          <a:off x="8699500" y="63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127268</xdr:rowOff>
    </xdr:from>
    <xdr:ext cx="534377" cy="259045"/>
    <xdr:sp macro="" textlink="">
      <xdr:nvSpPr>
        <xdr:cNvPr id="323" name="テキスト ボックス 322"/>
        <xdr:cNvSpPr txBox="1"/>
      </xdr:nvSpPr>
      <xdr:spPr>
        <a:xfrm>
          <a:off x="8483111" y="64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32102</xdr:rowOff>
    </xdr:from>
    <xdr:to>
      <xdr:col>11</xdr:col>
      <xdr:colOff>358775</xdr:colOff>
      <xdr:row>37</xdr:row>
      <xdr:rowOff>133702</xdr:rowOff>
    </xdr:to>
    <xdr:sp macro="" textlink="">
      <xdr:nvSpPr>
        <xdr:cNvPr id="324" name="円/楕円 323"/>
        <xdr:cNvSpPr/>
      </xdr:nvSpPr>
      <xdr:spPr>
        <a:xfrm>
          <a:off x="7810500" y="637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124830</xdr:rowOff>
    </xdr:from>
    <xdr:ext cx="534377" cy="259045"/>
    <xdr:sp macro="" textlink="">
      <xdr:nvSpPr>
        <xdr:cNvPr id="325" name="テキスト ボックス 324"/>
        <xdr:cNvSpPr txBox="1"/>
      </xdr:nvSpPr>
      <xdr:spPr>
        <a:xfrm>
          <a:off x="7594111" y="64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43123</xdr:rowOff>
    </xdr:from>
    <xdr:to>
      <xdr:col>10</xdr:col>
      <xdr:colOff>155575</xdr:colOff>
      <xdr:row>37</xdr:row>
      <xdr:rowOff>144723</xdr:rowOff>
    </xdr:to>
    <xdr:sp macro="" textlink="">
      <xdr:nvSpPr>
        <xdr:cNvPr id="326" name="円/楕円 325"/>
        <xdr:cNvSpPr/>
      </xdr:nvSpPr>
      <xdr:spPr>
        <a:xfrm>
          <a:off x="6921500" y="63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135850</xdr:rowOff>
    </xdr:from>
    <xdr:ext cx="534377" cy="259045"/>
    <xdr:sp macro="" textlink="">
      <xdr:nvSpPr>
        <xdr:cNvPr id="327" name="テキスト ボックス 326"/>
        <xdr:cNvSpPr txBox="1"/>
      </xdr:nvSpPr>
      <xdr:spPr>
        <a:xfrm>
          <a:off x="6705111" y="647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34099</xdr:rowOff>
    </xdr:from>
    <xdr:to>
      <xdr:col>15</xdr:col>
      <xdr:colOff>180975</xdr:colOff>
      <xdr:row>58</xdr:row>
      <xdr:rowOff>44178</xdr:rowOff>
    </xdr:to>
    <xdr:cxnSp macro="">
      <xdr:nvCxnSpPr>
        <xdr:cNvPr id="354" name="直線コネクタ 353"/>
        <xdr:cNvCxnSpPr/>
      </xdr:nvCxnSpPr>
      <xdr:spPr>
        <a:xfrm>
          <a:off x="9639300" y="9978199"/>
          <a:ext cx="838200" cy="1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34099</xdr:rowOff>
    </xdr:from>
    <xdr:to>
      <xdr:col>14</xdr:col>
      <xdr:colOff>28575</xdr:colOff>
      <xdr:row>58</xdr:row>
      <xdr:rowOff>68173</xdr:rowOff>
    </xdr:to>
    <xdr:cxnSp macro="">
      <xdr:nvCxnSpPr>
        <xdr:cNvPr id="357" name="直線コネクタ 356"/>
        <xdr:cNvCxnSpPr/>
      </xdr:nvCxnSpPr>
      <xdr:spPr>
        <a:xfrm flipV="1">
          <a:off x="8750300" y="9978199"/>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155612</xdr:rowOff>
    </xdr:from>
    <xdr:to>
      <xdr:col>12</xdr:col>
      <xdr:colOff>511175</xdr:colOff>
      <xdr:row>58</xdr:row>
      <xdr:rowOff>68173</xdr:rowOff>
    </xdr:to>
    <xdr:cxnSp macro="">
      <xdr:nvCxnSpPr>
        <xdr:cNvPr id="360" name="直線コネクタ 359"/>
        <xdr:cNvCxnSpPr/>
      </xdr:nvCxnSpPr>
      <xdr:spPr>
        <a:xfrm>
          <a:off x="7861300" y="9928262"/>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133972</xdr:rowOff>
    </xdr:from>
    <xdr:to>
      <xdr:col>11</xdr:col>
      <xdr:colOff>307975</xdr:colOff>
      <xdr:row>57</xdr:row>
      <xdr:rowOff>155612</xdr:rowOff>
    </xdr:to>
    <xdr:cxnSp macro="">
      <xdr:nvCxnSpPr>
        <xdr:cNvPr id="363" name="直線コネクタ 362"/>
        <xdr:cNvCxnSpPr/>
      </xdr:nvCxnSpPr>
      <xdr:spPr>
        <a:xfrm>
          <a:off x="6972300" y="9906622"/>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164828</xdr:rowOff>
    </xdr:from>
    <xdr:to>
      <xdr:col>15</xdr:col>
      <xdr:colOff>231775</xdr:colOff>
      <xdr:row>58</xdr:row>
      <xdr:rowOff>94978</xdr:rowOff>
    </xdr:to>
    <xdr:sp macro="" textlink="">
      <xdr:nvSpPr>
        <xdr:cNvPr id="373" name="円/楕円 372"/>
        <xdr:cNvSpPr/>
      </xdr:nvSpPr>
      <xdr:spPr>
        <a:xfrm>
          <a:off x="104267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124205</xdr:rowOff>
    </xdr:from>
    <xdr:ext cx="599010" cy="259045"/>
    <xdr:sp macro="" textlink="">
      <xdr:nvSpPr>
        <xdr:cNvPr id="374" name="普通建設事業費該当値テキスト"/>
        <xdr:cNvSpPr txBox="1"/>
      </xdr:nvSpPr>
      <xdr:spPr>
        <a:xfrm>
          <a:off x="10528300" y="972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154749</xdr:rowOff>
    </xdr:from>
    <xdr:to>
      <xdr:col>14</xdr:col>
      <xdr:colOff>79375</xdr:colOff>
      <xdr:row>58</xdr:row>
      <xdr:rowOff>84899</xdr:rowOff>
    </xdr:to>
    <xdr:sp macro="" textlink="">
      <xdr:nvSpPr>
        <xdr:cNvPr id="375" name="円/楕円 374"/>
        <xdr:cNvSpPr/>
      </xdr:nvSpPr>
      <xdr:spPr>
        <a:xfrm>
          <a:off x="9588500" y="99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101426</xdr:rowOff>
    </xdr:from>
    <xdr:ext cx="599010" cy="259045"/>
    <xdr:sp macro="" textlink="">
      <xdr:nvSpPr>
        <xdr:cNvPr id="376" name="テキスト ボックス 375"/>
        <xdr:cNvSpPr txBox="1"/>
      </xdr:nvSpPr>
      <xdr:spPr>
        <a:xfrm>
          <a:off x="9339794" y="970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17373</xdr:rowOff>
    </xdr:from>
    <xdr:to>
      <xdr:col>12</xdr:col>
      <xdr:colOff>561975</xdr:colOff>
      <xdr:row>58</xdr:row>
      <xdr:rowOff>118973</xdr:rowOff>
    </xdr:to>
    <xdr:sp macro="" textlink="">
      <xdr:nvSpPr>
        <xdr:cNvPr id="377" name="円/楕円 376"/>
        <xdr:cNvSpPr/>
      </xdr:nvSpPr>
      <xdr:spPr>
        <a:xfrm>
          <a:off x="8699500" y="99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110100</xdr:rowOff>
    </xdr:from>
    <xdr:ext cx="534377" cy="259045"/>
    <xdr:sp macro="" textlink="">
      <xdr:nvSpPr>
        <xdr:cNvPr id="378" name="テキスト ボックス 377"/>
        <xdr:cNvSpPr txBox="1"/>
      </xdr:nvSpPr>
      <xdr:spPr>
        <a:xfrm>
          <a:off x="8483111" y="100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104812</xdr:rowOff>
    </xdr:from>
    <xdr:to>
      <xdr:col>11</xdr:col>
      <xdr:colOff>358775</xdr:colOff>
      <xdr:row>58</xdr:row>
      <xdr:rowOff>34962</xdr:rowOff>
    </xdr:to>
    <xdr:sp macro="" textlink="">
      <xdr:nvSpPr>
        <xdr:cNvPr id="379" name="円/楕円 378"/>
        <xdr:cNvSpPr/>
      </xdr:nvSpPr>
      <xdr:spPr>
        <a:xfrm>
          <a:off x="7810500" y="98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51489</xdr:rowOff>
    </xdr:from>
    <xdr:ext cx="599010" cy="259045"/>
    <xdr:sp macro="" textlink="">
      <xdr:nvSpPr>
        <xdr:cNvPr id="380" name="テキスト ボックス 379"/>
        <xdr:cNvSpPr txBox="1"/>
      </xdr:nvSpPr>
      <xdr:spPr>
        <a:xfrm>
          <a:off x="7561794" y="965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83172</xdr:rowOff>
    </xdr:from>
    <xdr:to>
      <xdr:col>10</xdr:col>
      <xdr:colOff>155575</xdr:colOff>
      <xdr:row>58</xdr:row>
      <xdr:rowOff>13322</xdr:rowOff>
    </xdr:to>
    <xdr:sp macro="" textlink="">
      <xdr:nvSpPr>
        <xdr:cNvPr id="381" name="円/楕円 380"/>
        <xdr:cNvSpPr/>
      </xdr:nvSpPr>
      <xdr:spPr>
        <a:xfrm>
          <a:off x="6921500" y="98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29849</xdr:rowOff>
    </xdr:from>
    <xdr:ext cx="599010" cy="259045"/>
    <xdr:sp macro="" textlink="">
      <xdr:nvSpPr>
        <xdr:cNvPr id="382" name="テキスト ボックス 381"/>
        <xdr:cNvSpPr txBox="1"/>
      </xdr:nvSpPr>
      <xdr:spPr>
        <a:xfrm>
          <a:off x="6672794" y="963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139747</xdr:rowOff>
    </xdr:from>
    <xdr:to>
      <xdr:col>15</xdr:col>
      <xdr:colOff>180975</xdr:colOff>
      <xdr:row>79</xdr:row>
      <xdr:rowOff>12954</xdr:rowOff>
    </xdr:to>
    <xdr:cxnSp macro="">
      <xdr:nvCxnSpPr>
        <xdr:cNvPr id="411" name="直線コネクタ 410"/>
        <xdr:cNvCxnSpPr/>
      </xdr:nvCxnSpPr>
      <xdr:spPr>
        <a:xfrm flipV="1">
          <a:off x="9639300" y="13512847"/>
          <a:ext cx="838200" cy="4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88947</xdr:rowOff>
    </xdr:from>
    <xdr:to>
      <xdr:col>15</xdr:col>
      <xdr:colOff>231775</xdr:colOff>
      <xdr:row>79</xdr:row>
      <xdr:rowOff>19097</xdr:rowOff>
    </xdr:to>
    <xdr:sp macro="" textlink="">
      <xdr:nvSpPr>
        <xdr:cNvPr id="421" name="円/楕円 420"/>
        <xdr:cNvSpPr/>
      </xdr:nvSpPr>
      <xdr:spPr>
        <a:xfrm>
          <a:off x="10426700" y="134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48324</xdr:rowOff>
    </xdr:from>
    <xdr:ext cx="534377" cy="259045"/>
    <xdr:sp macro="" textlink="">
      <xdr:nvSpPr>
        <xdr:cNvPr id="422" name="普通建設事業費 （ うち新規整備　）該当値テキスト"/>
        <xdr:cNvSpPr txBox="1"/>
      </xdr:nvSpPr>
      <xdr:spPr>
        <a:xfrm>
          <a:off x="10528300" y="1324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133604</xdr:rowOff>
    </xdr:from>
    <xdr:to>
      <xdr:col>14</xdr:col>
      <xdr:colOff>79375</xdr:colOff>
      <xdr:row>79</xdr:row>
      <xdr:rowOff>63754</xdr:rowOff>
    </xdr:to>
    <xdr:sp macro="" textlink="">
      <xdr:nvSpPr>
        <xdr:cNvPr id="423" name="円/楕円 422"/>
        <xdr:cNvSpPr/>
      </xdr:nvSpPr>
      <xdr:spPr>
        <a:xfrm>
          <a:off x="95885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54881</xdr:rowOff>
    </xdr:from>
    <xdr:ext cx="534377" cy="259045"/>
    <xdr:sp macro="" textlink="">
      <xdr:nvSpPr>
        <xdr:cNvPr id="424" name="テキスト ボックス 423"/>
        <xdr:cNvSpPr txBox="1"/>
      </xdr:nvSpPr>
      <xdr:spPr>
        <a:xfrm>
          <a:off x="9372111" y="135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137407</xdr:rowOff>
    </xdr:from>
    <xdr:to>
      <xdr:col>15</xdr:col>
      <xdr:colOff>180975</xdr:colOff>
      <xdr:row>97</xdr:row>
      <xdr:rowOff>160198</xdr:rowOff>
    </xdr:to>
    <xdr:cxnSp macro="">
      <xdr:nvCxnSpPr>
        <xdr:cNvPr id="453" name="直線コネクタ 452"/>
        <xdr:cNvCxnSpPr/>
      </xdr:nvCxnSpPr>
      <xdr:spPr>
        <a:xfrm>
          <a:off x="9639300" y="16425157"/>
          <a:ext cx="838200" cy="3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109398</xdr:rowOff>
    </xdr:from>
    <xdr:to>
      <xdr:col>15</xdr:col>
      <xdr:colOff>231775</xdr:colOff>
      <xdr:row>98</xdr:row>
      <xdr:rowOff>39548</xdr:rowOff>
    </xdr:to>
    <xdr:sp macro="" textlink="">
      <xdr:nvSpPr>
        <xdr:cNvPr id="463" name="円/楕円 462"/>
        <xdr:cNvSpPr/>
      </xdr:nvSpPr>
      <xdr:spPr>
        <a:xfrm>
          <a:off x="10426700" y="167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87825</xdr:rowOff>
    </xdr:from>
    <xdr:ext cx="534377" cy="259045"/>
    <xdr:sp macro="" textlink="">
      <xdr:nvSpPr>
        <xdr:cNvPr id="464" name="普通建設事業費 （ うち更新整備　）該当値テキスト"/>
        <xdr:cNvSpPr txBox="1"/>
      </xdr:nvSpPr>
      <xdr:spPr>
        <a:xfrm>
          <a:off x="10528300"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86607</xdr:rowOff>
    </xdr:from>
    <xdr:to>
      <xdr:col>14</xdr:col>
      <xdr:colOff>79375</xdr:colOff>
      <xdr:row>96</xdr:row>
      <xdr:rowOff>16757</xdr:rowOff>
    </xdr:to>
    <xdr:sp macro="" textlink="">
      <xdr:nvSpPr>
        <xdr:cNvPr id="465" name="円/楕円 464"/>
        <xdr:cNvSpPr/>
      </xdr:nvSpPr>
      <xdr:spPr>
        <a:xfrm>
          <a:off x="9588500" y="163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33284</xdr:rowOff>
    </xdr:from>
    <xdr:ext cx="534377" cy="259045"/>
    <xdr:sp macro="" textlink="">
      <xdr:nvSpPr>
        <xdr:cNvPr id="466" name="テキスト ボックス 465"/>
        <xdr:cNvSpPr txBox="1"/>
      </xdr:nvSpPr>
      <xdr:spPr>
        <a:xfrm>
          <a:off x="9372111" y="1614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111806</xdr:rowOff>
    </xdr:from>
    <xdr:to>
      <xdr:col>23</xdr:col>
      <xdr:colOff>517525</xdr:colOff>
      <xdr:row>38</xdr:row>
      <xdr:rowOff>121289</xdr:rowOff>
    </xdr:to>
    <xdr:cxnSp macro="">
      <xdr:nvCxnSpPr>
        <xdr:cNvPr id="493" name="直線コネクタ 492"/>
        <xdr:cNvCxnSpPr/>
      </xdr:nvCxnSpPr>
      <xdr:spPr>
        <a:xfrm>
          <a:off x="15481300" y="6626906"/>
          <a:ext cx="8382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90436</xdr:rowOff>
    </xdr:from>
    <xdr:to>
      <xdr:col>22</xdr:col>
      <xdr:colOff>365125</xdr:colOff>
      <xdr:row>38</xdr:row>
      <xdr:rowOff>111806</xdr:rowOff>
    </xdr:to>
    <xdr:cxnSp macro="">
      <xdr:nvCxnSpPr>
        <xdr:cNvPr id="496" name="直線コネクタ 495"/>
        <xdr:cNvCxnSpPr/>
      </xdr:nvCxnSpPr>
      <xdr:spPr>
        <a:xfrm>
          <a:off x="14592300" y="6605536"/>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90436</xdr:rowOff>
    </xdr:from>
    <xdr:to>
      <xdr:col>21</xdr:col>
      <xdr:colOff>161925</xdr:colOff>
      <xdr:row>38</xdr:row>
      <xdr:rowOff>100193</xdr:rowOff>
    </xdr:to>
    <xdr:cxnSp macro="">
      <xdr:nvCxnSpPr>
        <xdr:cNvPr id="499" name="直線コネクタ 498"/>
        <xdr:cNvCxnSpPr/>
      </xdr:nvCxnSpPr>
      <xdr:spPr>
        <a:xfrm flipV="1">
          <a:off x="13703300" y="6605536"/>
          <a:ext cx="8890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100193</xdr:rowOff>
    </xdr:from>
    <xdr:to>
      <xdr:col>19</xdr:col>
      <xdr:colOff>644525</xdr:colOff>
      <xdr:row>38</xdr:row>
      <xdr:rowOff>124681</xdr:rowOff>
    </xdr:to>
    <xdr:cxnSp macro="">
      <xdr:nvCxnSpPr>
        <xdr:cNvPr id="502" name="直線コネクタ 501"/>
        <xdr:cNvCxnSpPr/>
      </xdr:nvCxnSpPr>
      <xdr:spPr>
        <a:xfrm flipV="1">
          <a:off x="12814300" y="6615293"/>
          <a:ext cx="889000" cy="2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70489</xdr:rowOff>
    </xdr:from>
    <xdr:to>
      <xdr:col>23</xdr:col>
      <xdr:colOff>568325</xdr:colOff>
      <xdr:row>39</xdr:row>
      <xdr:rowOff>639</xdr:rowOff>
    </xdr:to>
    <xdr:sp macro="" textlink="">
      <xdr:nvSpPr>
        <xdr:cNvPr id="512" name="円/楕円 511"/>
        <xdr:cNvSpPr/>
      </xdr:nvSpPr>
      <xdr:spPr>
        <a:xfrm>
          <a:off x="16268700" y="65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61006</xdr:rowOff>
    </xdr:from>
    <xdr:to>
      <xdr:col>22</xdr:col>
      <xdr:colOff>415925</xdr:colOff>
      <xdr:row>38</xdr:row>
      <xdr:rowOff>162606</xdr:rowOff>
    </xdr:to>
    <xdr:sp macro="" textlink="">
      <xdr:nvSpPr>
        <xdr:cNvPr id="514" name="円/楕円 513"/>
        <xdr:cNvSpPr/>
      </xdr:nvSpPr>
      <xdr:spPr>
        <a:xfrm>
          <a:off x="15430500" y="65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153733</xdr:rowOff>
    </xdr:from>
    <xdr:ext cx="469744" cy="259045"/>
    <xdr:sp macro="" textlink="">
      <xdr:nvSpPr>
        <xdr:cNvPr id="515" name="テキスト ボックス 514"/>
        <xdr:cNvSpPr txBox="1"/>
      </xdr:nvSpPr>
      <xdr:spPr>
        <a:xfrm>
          <a:off x="15246427" y="666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39636</xdr:rowOff>
    </xdr:from>
    <xdr:to>
      <xdr:col>21</xdr:col>
      <xdr:colOff>212725</xdr:colOff>
      <xdr:row>38</xdr:row>
      <xdr:rowOff>141236</xdr:rowOff>
    </xdr:to>
    <xdr:sp macro="" textlink="">
      <xdr:nvSpPr>
        <xdr:cNvPr id="516" name="円/楕円 515"/>
        <xdr:cNvSpPr/>
      </xdr:nvSpPr>
      <xdr:spPr>
        <a:xfrm>
          <a:off x="14541500" y="65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157764</xdr:rowOff>
    </xdr:from>
    <xdr:ext cx="534377" cy="259045"/>
    <xdr:sp macro="" textlink="">
      <xdr:nvSpPr>
        <xdr:cNvPr id="517" name="テキスト ボックス 516"/>
        <xdr:cNvSpPr txBox="1"/>
      </xdr:nvSpPr>
      <xdr:spPr>
        <a:xfrm>
          <a:off x="14325111" y="63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49393</xdr:rowOff>
    </xdr:from>
    <xdr:to>
      <xdr:col>20</xdr:col>
      <xdr:colOff>9525</xdr:colOff>
      <xdr:row>38</xdr:row>
      <xdr:rowOff>150993</xdr:rowOff>
    </xdr:to>
    <xdr:sp macro="" textlink="">
      <xdr:nvSpPr>
        <xdr:cNvPr id="518" name="円/楕円 517"/>
        <xdr:cNvSpPr/>
      </xdr:nvSpPr>
      <xdr:spPr>
        <a:xfrm>
          <a:off x="13652500" y="65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142120</xdr:rowOff>
    </xdr:from>
    <xdr:ext cx="469744" cy="259045"/>
    <xdr:sp macro="" textlink="">
      <xdr:nvSpPr>
        <xdr:cNvPr id="519" name="テキスト ボックス 518"/>
        <xdr:cNvSpPr txBox="1"/>
      </xdr:nvSpPr>
      <xdr:spPr>
        <a:xfrm>
          <a:off x="13468427" y="665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73881</xdr:rowOff>
    </xdr:from>
    <xdr:to>
      <xdr:col>18</xdr:col>
      <xdr:colOff>492125</xdr:colOff>
      <xdr:row>39</xdr:row>
      <xdr:rowOff>4031</xdr:rowOff>
    </xdr:to>
    <xdr:sp macro="" textlink="">
      <xdr:nvSpPr>
        <xdr:cNvPr id="520" name="円/楕円 519"/>
        <xdr:cNvSpPr/>
      </xdr:nvSpPr>
      <xdr:spPr>
        <a:xfrm>
          <a:off x="12763500" y="65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166608</xdr:rowOff>
    </xdr:from>
    <xdr:ext cx="469744" cy="259045"/>
    <xdr:sp macro="" textlink="">
      <xdr:nvSpPr>
        <xdr:cNvPr id="521" name="テキスト ボックス 520"/>
        <xdr:cNvSpPr txBox="1"/>
      </xdr:nvSpPr>
      <xdr:spPr>
        <a:xfrm>
          <a:off x="12579427" y="668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2680</xdr:rowOff>
    </xdr:from>
    <xdr:to>
      <xdr:col>23</xdr:col>
      <xdr:colOff>517525</xdr:colOff>
      <xdr:row>77</xdr:row>
      <xdr:rowOff>45563</xdr:rowOff>
    </xdr:to>
    <xdr:cxnSp macro="">
      <xdr:nvCxnSpPr>
        <xdr:cNvPr id="605" name="直線コネクタ 604"/>
        <xdr:cNvCxnSpPr/>
      </xdr:nvCxnSpPr>
      <xdr:spPr>
        <a:xfrm>
          <a:off x="15481300" y="13204330"/>
          <a:ext cx="8382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111083</xdr:rowOff>
    </xdr:from>
    <xdr:to>
      <xdr:col>22</xdr:col>
      <xdr:colOff>365125</xdr:colOff>
      <xdr:row>77</xdr:row>
      <xdr:rowOff>2680</xdr:rowOff>
    </xdr:to>
    <xdr:cxnSp macro="">
      <xdr:nvCxnSpPr>
        <xdr:cNvPr id="608" name="直線コネクタ 607"/>
        <xdr:cNvCxnSpPr/>
      </xdr:nvCxnSpPr>
      <xdr:spPr>
        <a:xfrm>
          <a:off x="14592300" y="13141283"/>
          <a:ext cx="8890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111083</xdr:rowOff>
    </xdr:from>
    <xdr:to>
      <xdr:col>21</xdr:col>
      <xdr:colOff>161925</xdr:colOff>
      <xdr:row>76</xdr:row>
      <xdr:rowOff>144776</xdr:rowOff>
    </xdr:to>
    <xdr:cxnSp macro="">
      <xdr:nvCxnSpPr>
        <xdr:cNvPr id="611" name="直線コネクタ 610"/>
        <xdr:cNvCxnSpPr/>
      </xdr:nvCxnSpPr>
      <xdr:spPr>
        <a:xfrm flipV="1">
          <a:off x="13703300" y="13141283"/>
          <a:ext cx="889000" cy="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144776</xdr:rowOff>
    </xdr:from>
    <xdr:to>
      <xdr:col>19</xdr:col>
      <xdr:colOff>644525</xdr:colOff>
      <xdr:row>76</xdr:row>
      <xdr:rowOff>158175</xdr:rowOff>
    </xdr:to>
    <xdr:cxnSp macro="">
      <xdr:nvCxnSpPr>
        <xdr:cNvPr id="614" name="直線コネクタ 613"/>
        <xdr:cNvCxnSpPr/>
      </xdr:nvCxnSpPr>
      <xdr:spPr>
        <a:xfrm flipV="1">
          <a:off x="12814300" y="13174976"/>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166213</xdr:rowOff>
    </xdr:from>
    <xdr:to>
      <xdr:col>23</xdr:col>
      <xdr:colOff>568325</xdr:colOff>
      <xdr:row>77</xdr:row>
      <xdr:rowOff>96363</xdr:rowOff>
    </xdr:to>
    <xdr:sp macro="" textlink="">
      <xdr:nvSpPr>
        <xdr:cNvPr id="624" name="円/楕円 623"/>
        <xdr:cNvSpPr/>
      </xdr:nvSpPr>
      <xdr:spPr>
        <a:xfrm>
          <a:off x="16268700" y="131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17640</xdr:rowOff>
    </xdr:from>
    <xdr:ext cx="534377" cy="259045"/>
    <xdr:sp macro="" textlink="">
      <xdr:nvSpPr>
        <xdr:cNvPr id="625" name="公債費該当値テキスト"/>
        <xdr:cNvSpPr txBox="1"/>
      </xdr:nvSpPr>
      <xdr:spPr>
        <a:xfrm>
          <a:off x="16370300" y="1304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89,708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123330</xdr:rowOff>
    </xdr:from>
    <xdr:to>
      <xdr:col>22</xdr:col>
      <xdr:colOff>415925</xdr:colOff>
      <xdr:row>77</xdr:row>
      <xdr:rowOff>53480</xdr:rowOff>
    </xdr:to>
    <xdr:sp macro="" textlink="">
      <xdr:nvSpPr>
        <xdr:cNvPr id="626" name="円/楕円 625"/>
        <xdr:cNvSpPr/>
      </xdr:nvSpPr>
      <xdr:spPr>
        <a:xfrm>
          <a:off x="15430500" y="131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70008</xdr:rowOff>
    </xdr:from>
    <xdr:ext cx="599010" cy="259045"/>
    <xdr:sp macro="" textlink="">
      <xdr:nvSpPr>
        <xdr:cNvPr id="627" name="テキスト ボックス 626"/>
        <xdr:cNvSpPr txBox="1"/>
      </xdr:nvSpPr>
      <xdr:spPr>
        <a:xfrm>
          <a:off x="15181794" y="129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60283</xdr:rowOff>
    </xdr:from>
    <xdr:to>
      <xdr:col>21</xdr:col>
      <xdr:colOff>212725</xdr:colOff>
      <xdr:row>76</xdr:row>
      <xdr:rowOff>161883</xdr:rowOff>
    </xdr:to>
    <xdr:sp macro="" textlink="">
      <xdr:nvSpPr>
        <xdr:cNvPr id="628" name="円/楕円 627"/>
        <xdr:cNvSpPr/>
      </xdr:nvSpPr>
      <xdr:spPr>
        <a:xfrm>
          <a:off x="14541500" y="130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6960</xdr:rowOff>
    </xdr:from>
    <xdr:ext cx="599010" cy="259045"/>
    <xdr:sp macro="" textlink="">
      <xdr:nvSpPr>
        <xdr:cNvPr id="629" name="テキスト ボックス 628"/>
        <xdr:cNvSpPr txBox="1"/>
      </xdr:nvSpPr>
      <xdr:spPr>
        <a:xfrm>
          <a:off x="14292794" y="1286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93976</xdr:rowOff>
    </xdr:from>
    <xdr:to>
      <xdr:col>20</xdr:col>
      <xdr:colOff>9525</xdr:colOff>
      <xdr:row>77</xdr:row>
      <xdr:rowOff>24126</xdr:rowOff>
    </xdr:to>
    <xdr:sp macro="" textlink="">
      <xdr:nvSpPr>
        <xdr:cNvPr id="630" name="円/楕円 629"/>
        <xdr:cNvSpPr/>
      </xdr:nvSpPr>
      <xdr:spPr>
        <a:xfrm>
          <a:off x="13652500" y="131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40652</xdr:rowOff>
    </xdr:from>
    <xdr:ext cx="599010" cy="259045"/>
    <xdr:sp macro="" textlink="">
      <xdr:nvSpPr>
        <xdr:cNvPr id="631" name="テキスト ボックス 630"/>
        <xdr:cNvSpPr txBox="1"/>
      </xdr:nvSpPr>
      <xdr:spPr>
        <a:xfrm>
          <a:off x="13403794" y="12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107375</xdr:rowOff>
    </xdr:from>
    <xdr:to>
      <xdr:col>18</xdr:col>
      <xdr:colOff>492125</xdr:colOff>
      <xdr:row>77</xdr:row>
      <xdr:rowOff>37525</xdr:rowOff>
    </xdr:to>
    <xdr:sp macro="" textlink="">
      <xdr:nvSpPr>
        <xdr:cNvPr id="632" name="円/楕円 631"/>
        <xdr:cNvSpPr/>
      </xdr:nvSpPr>
      <xdr:spPr>
        <a:xfrm>
          <a:off x="12763500" y="131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54052</xdr:rowOff>
    </xdr:from>
    <xdr:ext cx="599010" cy="259045"/>
    <xdr:sp macro="" textlink="">
      <xdr:nvSpPr>
        <xdr:cNvPr id="633" name="テキスト ボックス 632"/>
        <xdr:cNvSpPr txBox="1"/>
      </xdr:nvSpPr>
      <xdr:spPr>
        <a:xfrm>
          <a:off x="12514794" y="1291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45977</xdr:rowOff>
    </xdr:from>
    <xdr:to>
      <xdr:col>23</xdr:col>
      <xdr:colOff>517525</xdr:colOff>
      <xdr:row>98</xdr:row>
      <xdr:rowOff>58724</xdr:rowOff>
    </xdr:to>
    <xdr:cxnSp macro="">
      <xdr:nvCxnSpPr>
        <xdr:cNvPr id="660" name="直線コネクタ 659"/>
        <xdr:cNvCxnSpPr/>
      </xdr:nvCxnSpPr>
      <xdr:spPr>
        <a:xfrm>
          <a:off x="15481300" y="16848077"/>
          <a:ext cx="838200" cy="1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45977</xdr:rowOff>
    </xdr:from>
    <xdr:to>
      <xdr:col>22</xdr:col>
      <xdr:colOff>365125</xdr:colOff>
      <xdr:row>98</xdr:row>
      <xdr:rowOff>88143</xdr:rowOff>
    </xdr:to>
    <xdr:cxnSp macro="">
      <xdr:nvCxnSpPr>
        <xdr:cNvPr id="663" name="直線コネクタ 662"/>
        <xdr:cNvCxnSpPr/>
      </xdr:nvCxnSpPr>
      <xdr:spPr>
        <a:xfrm flipV="1">
          <a:off x="14592300" y="16848077"/>
          <a:ext cx="889000" cy="4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88143</xdr:rowOff>
    </xdr:from>
    <xdr:to>
      <xdr:col>21</xdr:col>
      <xdr:colOff>161925</xdr:colOff>
      <xdr:row>98</xdr:row>
      <xdr:rowOff>108438</xdr:rowOff>
    </xdr:to>
    <xdr:cxnSp macro="">
      <xdr:nvCxnSpPr>
        <xdr:cNvPr id="666" name="直線コネクタ 665"/>
        <xdr:cNvCxnSpPr/>
      </xdr:nvCxnSpPr>
      <xdr:spPr>
        <a:xfrm flipV="1">
          <a:off x="13703300" y="16890243"/>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99425</xdr:rowOff>
    </xdr:from>
    <xdr:to>
      <xdr:col>19</xdr:col>
      <xdr:colOff>644525</xdr:colOff>
      <xdr:row>98</xdr:row>
      <xdr:rowOff>108438</xdr:rowOff>
    </xdr:to>
    <xdr:cxnSp macro="">
      <xdr:nvCxnSpPr>
        <xdr:cNvPr id="669" name="直線コネクタ 668"/>
        <xdr:cNvCxnSpPr/>
      </xdr:nvCxnSpPr>
      <xdr:spPr>
        <a:xfrm>
          <a:off x="12814300" y="16901525"/>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7924</xdr:rowOff>
    </xdr:from>
    <xdr:to>
      <xdr:col>23</xdr:col>
      <xdr:colOff>568325</xdr:colOff>
      <xdr:row>98</xdr:row>
      <xdr:rowOff>109524</xdr:rowOff>
    </xdr:to>
    <xdr:sp macro="" textlink="">
      <xdr:nvSpPr>
        <xdr:cNvPr id="679" name="円/楕円 678"/>
        <xdr:cNvSpPr/>
      </xdr:nvSpPr>
      <xdr:spPr>
        <a:xfrm>
          <a:off x="16268700" y="16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138751</xdr:rowOff>
    </xdr:from>
    <xdr:ext cx="534377" cy="259045"/>
    <xdr:sp macro="" textlink="">
      <xdr:nvSpPr>
        <xdr:cNvPr id="680" name="積立金該当値テキスト"/>
        <xdr:cNvSpPr txBox="1"/>
      </xdr:nvSpPr>
      <xdr:spPr>
        <a:xfrm>
          <a:off x="16370300" y="1659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166627</xdr:rowOff>
    </xdr:from>
    <xdr:to>
      <xdr:col>22</xdr:col>
      <xdr:colOff>415925</xdr:colOff>
      <xdr:row>98</xdr:row>
      <xdr:rowOff>96777</xdr:rowOff>
    </xdr:to>
    <xdr:sp macro="" textlink="">
      <xdr:nvSpPr>
        <xdr:cNvPr id="681" name="円/楕円 680"/>
        <xdr:cNvSpPr/>
      </xdr:nvSpPr>
      <xdr:spPr>
        <a:xfrm>
          <a:off x="15430500" y="167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113304</xdr:rowOff>
    </xdr:from>
    <xdr:ext cx="534377" cy="259045"/>
    <xdr:sp macro="" textlink="">
      <xdr:nvSpPr>
        <xdr:cNvPr id="682" name="テキスト ボックス 681"/>
        <xdr:cNvSpPr txBox="1"/>
      </xdr:nvSpPr>
      <xdr:spPr>
        <a:xfrm>
          <a:off x="15214111" y="1657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37343</xdr:rowOff>
    </xdr:from>
    <xdr:to>
      <xdr:col>21</xdr:col>
      <xdr:colOff>212725</xdr:colOff>
      <xdr:row>98</xdr:row>
      <xdr:rowOff>138943</xdr:rowOff>
    </xdr:to>
    <xdr:sp macro="" textlink="">
      <xdr:nvSpPr>
        <xdr:cNvPr id="683" name="円/楕円 682"/>
        <xdr:cNvSpPr/>
      </xdr:nvSpPr>
      <xdr:spPr>
        <a:xfrm>
          <a:off x="14541500" y="168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130070</xdr:rowOff>
    </xdr:from>
    <xdr:ext cx="534377" cy="259045"/>
    <xdr:sp macro="" textlink="">
      <xdr:nvSpPr>
        <xdr:cNvPr id="684" name="テキスト ボックス 683"/>
        <xdr:cNvSpPr txBox="1"/>
      </xdr:nvSpPr>
      <xdr:spPr>
        <a:xfrm>
          <a:off x="14325111" y="169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57638</xdr:rowOff>
    </xdr:from>
    <xdr:to>
      <xdr:col>20</xdr:col>
      <xdr:colOff>9525</xdr:colOff>
      <xdr:row>98</xdr:row>
      <xdr:rowOff>159238</xdr:rowOff>
    </xdr:to>
    <xdr:sp macro="" textlink="">
      <xdr:nvSpPr>
        <xdr:cNvPr id="685" name="円/楕円 684"/>
        <xdr:cNvSpPr/>
      </xdr:nvSpPr>
      <xdr:spPr>
        <a:xfrm>
          <a:off x="13652500" y="168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150365</xdr:rowOff>
    </xdr:from>
    <xdr:ext cx="534377" cy="259045"/>
    <xdr:sp macro="" textlink="">
      <xdr:nvSpPr>
        <xdr:cNvPr id="686" name="テキスト ボックス 685"/>
        <xdr:cNvSpPr txBox="1"/>
      </xdr:nvSpPr>
      <xdr:spPr>
        <a:xfrm>
          <a:off x="13436111" y="169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48625</xdr:rowOff>
    </xdr:from>
    <xdr:to>
      <xdr:col>18</xdr:col>
      <xdr:colOff>492125</xdr:colOff>
      <xdr:row>98</xdr:row>
      <xdr:rowOff>150225</xdr:rowOff>
    </xdr:to>
    <xdr:sp macro="" textlink="">
      <xdr:nvSpPr>
        <xdr:cNvPr id="687" name="円/楕円 686"/>
        <xdr:cNvSpPr/>
      </xdr:nvSpPr>
      <xdr:spPr>
        <a:xfrm>
          <a:off x="12763500" y="168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141352</xdr:rowOff>
    </xdr:from>
    <xdr:ext cx="534377" cy="259045"/>
    <xdr:sp macro="" textlink="">
      <xdr:nvSpPr>
        <xdr:cNvPr id="688" name="テキスト ボックス 687"/>
        <xdr:cNvSpPr txBox="1"/>
      </xdr:nvSpPr>
      <xdr:spPr>
        <a:xfrm>
          <a:off x="12547111" y="1694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2083</xdr:rowOff>
    </xdr:from>
    <xdr:to>
      <xdr:col>32</xdr:col>
      <xdr:colOff>187325</xdr:colOff>
      <xdr:row>38</xdr:row>
      <xdr:rowOff>19182</xdr:rowOff>
    </xdr:to>
    <xdr:cxnSp macro="">
      <xdr:nvCxnSpPr>
        <xdr:cNvPr id="715" name="直線コネクタ 714"/>
        <xdr:cNvCxnSpPr/>
      </xdr:nvCxnSpPr>
      <xdr:spPr>
        <a:xfrm flipV="1">
          <a:off x="21323300" y="6517183"/>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19182</xdr:rowOff>
    </xdr:from>
    <xdr:to>
      <xdr:col>31</xdr:col>
      <xdr:colOff>34925</xdr:colOff>
      <xdr:row>38</xdr:row>
      <xdr:rowOff>22520</xdr:rowOff>
    </xdr:to>
    <xdr:cxnSp macro="">
      <xdr:nvCxnSpPr>
        <xdr:cNvPr id="718" name="直線コネクタ 717"/>
        <xdr:cNvCxnSpPr/>
      </xdr:nvCxnSpPr>
      <xdr:spPr>
        <a:xfrm flipV="1">
          <a:off x="20434300" y="653428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22520</xdr:rowOff>
    </xdr:from>
    <xdr:to>
      <xdr:col>29</xdr:col>
      <xdr:colOff>517525</xdr:colOff>
      <xdr:row>38</xdr:row>
      <xdr:rowOff>25217</xdr:rowOff>
    </xdr:to>
    <xdr:cxnSp macro="">
      <xdr:nvCxnSpPr>
        <xdr:cNvPr id="721" name="直線コネクタ 720"/>
        <xdr:cNvCxnSpPr/>
      </xdr:nvCxnSpPr>
      <xdr:spPr>
        <a:xfrm flipV="1">
          <a:off x="19545300" y="6537620"/>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25217</xdr:rowOff>
    </xdr:from>
    <xdr:to>
      <xdr:col>28</xdr:col>
      <xdr:colOff>314325</xdr:colOff>
      <xdr:row>38</xdr:row>
      <xdr:rowOff>36510</xdr:rowOff>
    </xdr:to>
    <xdr:cxnSp macro="">
      <xdr:nvCxnSpPr>
        <xdr:cNvPr id="724" name="直線コネクタ 723"/>
        <xdr:cNvCxnSpPr/>
      </xdr:nvCxnSpPr>
      <xdr:spPr>
        <a:xfrm flipV="1">
          <a:off x="18656300" y="6540317"/>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122733</xdr:rowOff>
    </xdr:from>
    <xdr:to>
      <xdr:col>32</xdr:col>
      <xdr:colOff>238125</xdr:colOff>
      <xdr:row>38</xdr:row>
      <xdr:rowOff>52883</xdr:rowOff>
    </xdr:to>
    <xdr:sp macro="" textlink="">
      <xdr:nvSpPr>
        <xdr:cNvPr id="734" name="円/楕円 733"/>
        <xdr:cNvSpPr/>
      </xdr:nvSpPr>
      <xdr:spPr>
        <a:xfrm>
          <a:off x="221107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145610</xdr:rowOff>
    </xdr:from>
    <xdr:ext cx="469744" cy="259045"/>
    <xdr:sp macro="" textlink="">
      <xdr:nvSpPr>
        <xdr:cNvPr id="735" name="投資及び出資金該当値テキスト"/>
        <xdr:cNvSpPr txBox="1"/>
      </xdr:nvSpPr>
      <xdr:spPr>
        <a:xfrm>
          <a:off x="22212300" y="63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139832</xdr:rowOff>
    </xdr:from>
    <xdr:to>
      <xdr:col>31</xdr:col>
      <xdr:colOff>85725</xdr:colOff>
      <xdr:row>38</xdr:row>
      <xdr:rowOff>69982</xdr:rowOff>
    </xdr:to>
    <xdr:sp macro="" textlink="">
      <xdr:nvSpPr>
        <xdr:cNvPr id="736" name="円/楕円 735"/>
        <xdr:cNvSpPr/>
      </xdr:nvSpPr>
      <xdr:spPr>
        <a:xfrm>
          <a:off x="21272500" y="64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86509</xdr:rowOff>
    </xdr:from>
    <xdr:ext cx="469744" cy="259045"/>
    <xdr:sp macro="" textlink="">
      <xdr:nvSpPr>
        <xdr:cNvPr id="737" name="テキスト ボックス 736"/>
        <xdr:cNvSpPr txBox="1"/>
      </xdr:nvSpPr>
      <xdr:spPr>
        <a:xfrm>
          <a:off x="21088427" y="625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143170</xdr:rowOff>
    </xdr:from>
    <xdr:to>
      <xdr:col>29</xdr:col>
      <xdr:colOff>568325</xdr:colOff>
      <xdr:row>38</xdr:row>
      <xdr:rowOff>73320</xdr:rowOff>
    </xdr:to>
    <xdr:sp macro="" textlink="">
      <xdr:nvSpPr>
        <xdr:cNvPr id="738" name="円/楕円 737"/>
        <xdr:cNvSpPr/>
      </xdr:nvSpPr>
      <xdr:spPr>
        <a:xfrm>
          <a:off x="20383500" y="6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89847</xdr:rowOff>
    </xdr:from>
    <xdr:ext cx="469744" cy="259045"/>
    <xdr:sp macro="" textlink="">
      <xdr:nvSpPr>
        <xdr:cNvPr id="739" name="テキスト ボックス 738"/>
        <xdr:cNvSpPr txBox="1"/>
      </xdr:nvSpPr>
      <xdr:spPr>
        <a:xfrm>
          <a:off x="20199427" y="626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145867</xdr:rowOff>
    </xdr:from>
    <xdr:to>
      <xdr:col>28</xdr:col>
      <xdr:colOff>365125</xdr:colOff>
      <xdr:row>38</xdr:row>
      <xdr:rowOff>76017</xdr:rowOff>
    </xdr:to>
    <xdr:sp macro="" textlink="">
      <xdr:nvSpPr>
        <xdr:cNvPr id="740" name="円/楕円 739"/>
        <xdr:cNvSpPr/>
      </xdr:nvSpPr>
      <xdr:spPr>
        <a:xfrm>
          <a:off x="19494500" y="64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92544</xdr:rowOff>
    </xdr:from>
    <xdr:ext cx="469744" cy="259045"/>
    <xdr:sp macro="" textlink="">
      <xdr:nvSpPr>
        <xdr:cNvPr id="741" name="テキスト ボックス 740"/>
        <xdr:cNvSpPr txBox="1"/>
      </xdr:nvSpPr>
      <xdr:spPr>
        <a:xfrm>
          <a:off x="19310427" y="626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157160</xdr:rowOff>
    </xdr:from>
    <xdr:to>
      <xdr:col>27</xdr:col>
      <xdr:colOff>161925</xdr:colOff>
      <xdr:row>38</xdr:row>
      <xdr:rowOff>87309</xdr:rowOff>
    </xdr:to>
    <xdr:sp macro="" textlink="">
      <xdr:nvSpPr>
        <xdr:cNvPr id="742" name="円/楕円 741"/>
        <xdr:cNvSpPr/>
      </xdr:nvSpPr>
      <xdr:spPr>
        <a:xfrm>
          <a:off x="18605500" y="6500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103837</xdr:rowOff>
    </xdr:from>
    <xdr:ext cx="469744" cy="259045"/>
    <xdr:sp macro="" textlink="">
      <xdr:nvSpPr>
        <xdr:cNvPr id="743" name="テキスト ボックス 742"/>
        <xdr:cNvSpPr txBox="1"/>
      </xdr:nvSpPr>
      <xdr:spPr>
        <a:xfrm>
          <a:off x="18421427" y="62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29439</xdr:rowOff>
    </xdr:from>
    <xdr:to>
      <xdr:col>32</xdr:col>
      <xdr:colOff>187325</xdr:colOff>
      <xdr:row>59</xdr:row>
      <xdr:rowOff>29667</xdr:rowOff>
    </xdr:to>
    <xdr:cxnSp macro="">
      <xdr:nvCxnSpPr>
        <xdr:cNvPr id="772" name="直線コネクタ 771"/>
        <xdr:cNvCxnSpPr/>
      </xdr:nvCxnSpPr>
      <xdr:spPr>
        <a:xfrm flipV="1">
          <a:off x="21323300" y="1014498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29667</xdr:rowOff>
    </xdr:from>
    <xdr:to>
      <xdr:col>31</xdr:col>
      <xdr:colOff>34925</xdr:colOff>
      <xdr:row>59</xdr:row>
      <xdr:rowOff>29876</xdr:rowOff>
    </xdr:to>
    <xdr:cxnSp macro="">
      <xdr:nvCxnSpPr>
        <xdr:cNvPr id="775" name="直線コネクタ 774"/>
        <xdr:cNvCxnSpPr/>
      </xdr:nvCxnSpPr>
      <xdr:spPr>
        <a:xfrm flipV="1">
          <a:off x="20434300" y="1014521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29876</xdr:rowOff>
    </xdr:from>
    <xdr:to>
      <xdr:col>29</xdr:col>
      <xdr:colOff>517525</xdr:colOff>
      <xdr:row>59</xdr:row>
      <xdr:rowOff>30010</xdr:rowOff>
    </xdr:to>
    <xdr:cxnSp macro="">
      <xdr:nvCxnSpPr>
        <xdr:cNvPr id="778" name="直線コネクタ 777"/>
        <xdr:cNvCxnSpPr/>
      </xdr:nvCxnSpPr>
      <xdr:spPr>
        <a:xfrm flipV="1">
          <a:off x="19545300" y="10145426"/>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30010</xdr:rowOff>
    </xdr:from>
    <xdr:to>
      <xdr:col>28</xdr:col>
      <xdr:colOff>314325</xdr:colOff>
      <xdr:row>59</xdr:row>
      <xdr:rowOff>30143</xdr:rowOff>
    </xdr:to>
    <xdr:cxnSp macro="">
      <xdr:nvCxnSpPr>
        <xdr:cNvPr id="781" name="直線コネクタ 780"/>
        <xdr:cNvCxnSpPr/>
      </xdr:nvCxnSpPr>
      <xdr:spPr>
        <a:xfrm flipV="1">
          <a:off x="18656300" y="10145560"/>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150089</xdr:rowOff>
    </xdr:from>
    <xdr:to>
      <xdr:col>32</xdr:col>
      <xdr:colOff>238125</xdr:colOff>
      <xdr:row>59</xdr:row>
      <xdr:rowOff>80239</xdr:rowOff>
    </xdr:to>
    <xdr:sp macro="" textlink="">
      <xdr:nvSpPr>
        <xdr:cNvPr id="791" name="円/楕円 790"/>
        <xdr:cNvSpPr/>
      </xdr:nvSpPr>
      <xdr:spPr>
        <a:xfrm>
          <a:off x="22110700" y="100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65016</xdr:rowOff>
    </xdr:from>
    <xdr:ext cx="378565" cy="259045"/>
    <xdr:sp macro="" textlink="">
      <xdr:nvSpPr>
        <xdr:cNvPr id="792" name="貸付金該当値テキスト"/>
        <xdr:cNvSpPr txBox="1"/>
      </xdr:nvSpPr>
      <xdr:spPr>
        <a:xfrm>
          <a:off x="22212300" y="10009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150317</xdr:rowOff>
    </xdr:from>
    <xdr:to>
      <xdr:col>31</xdr:col>
      <xdr:colOff>85725</xdr:colOff>
      <xdr:row>59</xdr:row>
      <xdr:rowOff>80467</xdr:rowOff>
    </xdr:to>
    <xdr:sp macro="" textlink="">
      <xdr:nvSpPr>
        <xdr:cNvPr id="793" name="円/楕円 792"/>
        <xdr:cNvSpPr/>
      </xdr:nvSpPr>
      <xdr:spPr>
        <a:xfrm>
          <a:off x="21272500" y="100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71594</xdr:rowOff>
    </xdr:from>
    <xdr:ext cx="378565" cy="259045"/>
    <xdr:sp macro="" textlink="">
      <xdr:nvSpPr>
        <xdr:cNvPr id="794" name="テキスト ボックス 793"/>
        <xdr:cNvSpPr txBox="1"/>
      </xdr:nvSpPr>
      <xdr:spPr>
        <a:xfrm>
          <a:off x="21134017" y="1018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150526</xdr:rowOff>
    </xdr:from>
    <xdr:to>
      <xdr:col>29</xdr:col>
      <xdr:colOff>568325</xdr:colOff>
      <xdr:row>59</xdr:row>
      <xdr:rowOff>80676</xdr:rowOff>
    </xdr:to>
    <xdr:sp macro="" textlink="">
      <xdr:nvSpPr>
        <xdr:cNvPr id="795" name="円/楕円 794"/>
        <xdr:cNvSpPr/>
      </xdr:nvSpPr>
      <xdr:spPr>
        <a:xfrm>
          <a:off x="20383500" y="1009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71803</xdr:rowOff>
    </xdr:from>
    <xdr:ext cx="378565" cy="259045"/>
    <xdr:sp macro="" textlink="">
      <xdr:nvSpPr>
        <xdr:cNvPr id="796" name="テキスト ボックス 795"/>
        <xdr:cNvSpPr txBox="1"/>
      </xdr:nvSpPr>
      <xdr:spPr>
        <a:xfrm>
          <a:off x="20245017" y="10187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150660</xdr:rowOff>
    </xdr:from>
    <xdr:to>
      <xdr:col>28</xdr:col>
      <xdr:colOff>365125</xdr:colOff>
      <xdr:row>59</xdr:row>
      <xdr:rowOff>80810</xdr:rowOff>
    </xdr:to>
    <xdr:sp macro="" textlink="">
      <xdr:nvSpPr>
        <xdr:cNvPr id="797" name="円/楕円 796"/>
        <xdr:cNvSpPr/>
      </xdr:nvSpPr>
      <xdr:spPr>
        <a:xfrm>
          <a:off x="19494500" y="100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71937</xdr:rowOff>
    </xdr:from>
    <xdr:ext cx="378565" cy="259045"/>
    <xdr:sp macro="" textlink="">
      <xdr:nvSpPr>
        <xdr:cNvPr id="798" name="テキスト ボックス 797"/>
        <xdr:cNvSpPr txBox="1"/>
      </xdr:nvSpPr>
      <xdr:spPr>
        <a:xfrm>
          <a:off x="19356017" y="1018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150793</xdr:rowOff>
    </xdr:from>
    <xdr:to>
      <xdr:col>27</xdr:col>
      <xdr:colOff>161925</xdr:colOff>
      <xdr:row>59</xdr:row>
      <xdr:rowOff>80943</xdr:rowOff>
    </xdr:to>
    <xdr:sp macro="" textlink="">
      <xdr:nvSpPr>
        <xdr:cNvPr id="799" name="円/楕円 798"/>
        <xdr:cNvSpPr/>
      </xdr:nvSpPr>
      <xdr:spPr>
        <a:xfrm>
          <a:off x="18605500" y="100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72070</xdr:rowOff>
    </xdr:from>
    <xdr:ext cx="378565" cy="259045"/>
    <xdr:sp macro="" textlink="">
      <xdr:nvSpPr>
        <xdr:cNvPr id="800" name="テキスト ボックス 799"/>
        <xdr:cNvSpPr txBox="1"/>
      </xdr:nvSpPr>
      <xdr:spPr>
        <a:xfrm>
          <a:off x="18467017" y="10187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116269</xdr:rowOff>
    </xdr:from>
    <xdr:to>
      <xdr:col>32</xdr:col>
      <xdr:colOff>187325</xdr:colOff>
      <xdr:row>74</xdr:row>
      <xdr:rowOff>71710</xdr:rowOff>
    </xdr:to>
    <xdr:cxnSp macro="">
      <xdr:nvCxnSpPr>
        <xdr:cNvPr id="830" name="直線コネクタ 829"/>
        <xdr:cNvCxnSpPr/>
      </xdr:nvCxnSpPr>
      <xdr:spPr>
        <a:xfrm flipV="1">
          <a:off x="21323300" y="12460669"/>
          <a:ext cx="838200" cy="29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62262</xdr:rowOff>
    </xdr:from>
    <xdr:to>
      <xdr:col>31</xdr:col>
      <xdr:colOff>34925</xdr:colOff>
      <xdr:row>74</xdr:row>
      <xdr:rowOff>71710</xdr:rowOff>
    </xdr:to>
    <xdr:cxnSp macro="">
      <xdr:nvCxnSpPr>
        <xdr:cNvPr id="833" name="直線コネクタ 832"/>
        <xdr:cNvCxnSpPr/>
      </xdr:nvCxnSpPr>
      <xdr:spPr>
        <a:xfrm>
          <a:off x="20434300" y="12406662"/>
          <a:ext cx="889000" cy="35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62262</xdr:rowOff>
    </xdr:from>
    <xdr:to>
      <xdr:col>29</xdr:col>
      <xdr:colOff>517525</xdr:colOff>
      <xdr:row>74</xdr:row>
      <xdr:rowOff>132023</xdr:rowOff>
    </xdr:to>
    <xdr:cxnSp macro="">
      <xdr:nvCxnSpPr>
        <xdr:cNvPr id="836" name="直線コネクタ 835"/>
        <xdr:cNvCxnSpPr/>
      </xdr:nvCxnSpPr>
      <xdr:spPr>
        <a:xfrm flipV="1">
          <a:off x="19545300" y="12406662"/>
          <a:ext cx="889000" cy="4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125184</xdr:rowOff>
    </xdr:from>
    <xdr:to>
      <xdr:col>28</xdr:col>
      <xdr:colOff>314325</xdr:colOff>
      <xdr:row>74</xdr:row>
      <xdr:rowOff>132023</xdr:rowOff>
    </xdr:to>
    <xdr:cxnSp macro="">
      <xdr:nvCxnSpPr>
        <xdr:cNvPr id="839" name="直線コネクタ 838"/>
        <xdr:cNvCxnSpPr/>
      </xdr:nvCxnSpPr>
      <xdr:spPr>
        <a:xfrm>
          <a:off x="18656300" y="12641034"/>
          <a:ext cx="889000" cy="17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65469</xdr:rowOff>
    </xdr:from>
    <xdr:to>
      <xdr:col>32</xdr:col>
      <xdr:colOff>238125</xdr:colOff>
      <xdr:row>72</xdr:row>
      <xdr:rowOff>167069</xdr:rowOff>
    </xdr:to>
    <xdr:sp macro="" textlink="">
      <xdr:nvSpPr>
        <xdr:cNvPr id="849" name="円/楕円 848"/>
        <xdr:cNvSpPr/>
      </xdr:nvSpPr>
      <xdr:spPr>
        <a:xfrm>
          <a:off x="22110700" y="124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88346</xdr:rowOff>
    </xdr:from>
    <xdr:ext cx="534377" cy="259045"/>
    <xdr:sp macro="" textlink="">
      <xdr:nvSpPr>
        <xdr:cNvPr id="850" name="繰出金該当値テキスト"/>
        <xdr:cNvSpPr txBox="1"/>
      </xdr:nvSpPr>
      <xdr:spPr>
        <a:xfrm>
          <a:off x="22212300" y="1226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79,230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20910</xdr:rowOff>
    </xdr:from>
    <xdr:to>
      <xdr:col>31</xdr:col>
      <xdr:colOff>85725</xdr:colOff>
      <xdr:row>74</xdr:row>
      <xdr:rowOff>122510</xdr:rowOff>
    </xdr:to>
    <xdr:sp macro="" textlink="">
      <xdr:nvSpPr>
        <xdr:cNvPr id="851" name="円/楕円 850"/>
        <xdr:cNvSpPr/>
      </xdr:nvSpPr>
      <xdr:spPr>
        <a:xfrm>
          <a:off x="21272500" y="127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139037</xdr:rowOff>
    </xdr:from>
    <xdr:ext cx="534377" cy="259045"/>
    <xdr:sp macro="" textlink="">
      <xdr:nvSpPr>
        <xdr:cNvPr id="852" name="テキスト ボックス 851"/>
        <xdr:cNvSpPr txBox="1"/>
      </xdr:nvSpPr>
      <xdr:spPr>
        <a:xfrm>
          <a:off x="21056111" y="124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11462</xdr:rowOff>
    </xdr:from>
    <xdr:to>
      <xdr:col>29</xdr:col>
      <xdr:colOff>568325</xdr:colOff>
      <xdr:row>72</xdr:row>
      <xdr:rowOff>113062</xdr:rowOff>
    </xdr:to>
    <xdr:sp macro="" textlink="">
      <xdr:nvSpPr>
        <xdr:cNvPr id="853" name="円/楕円 852"/>
        <xdr:cNvSpPr/>
      </xdr:nvSpPr>
      <xdr:spPr>
        <a:xfrm>
          <a:off x="20383500" y="1235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129589</xdr:rowOff>
    </xdr:from>
    <xdr:ext cx="534377" cy="259045"/>
    <xdr:sp macro="" textlink="">
      <xdr:nvSpPr>
        <xdr:cNvPr id="854" name="テキスト ボックス 853"/>
        <xdr:cNvSpPr txBox="1"/>
      </xdr:nvSpPr>
      <xdr:spPr>
        <a:xfrm>
          <a:off x="20167111" y="1213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81223</xdr:rowOff>
    </xdr:from>
    <xdr:to>
      <xdr:col>28</xdr:col>
      <xdr:colOff>365125</xdr:colOff>
      <xdr:row>75</xdr:row>
      <xdr:rowOff>11373</xdr:rowOff>
    </xdr:to>
    <xdr:sp macro="" textlink="">
      <xdr:nvSpPr>
        <xdr:cNvPr id="855" name="円/楕円 854"/>
        <xdr:cNvSpPr/>
      </xdr:nvSpPr>
      <xdr:spPr>
        <a:xfrm>
          <a:off x="19494500" y="127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27900</xdr:rowOff>
    </xdr:from>
    <xdr:ext cx="534377" cy="259045"/>
    <xdr:sp macro="" textlink="">
      <xdr:nvSpPr>
        <xdr:cNvPr id="856" name="テキスト ボックス 855"/>
        <xdr:cNvSpPr txBox="1"/>
      </xdr:nvSpPr>
      <xdr:spPr>
        <a:xfrm>
          <a:off x="19278111" y="1254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74384</xdr:rowOff>
    </xdr:from>
    <xdr:to>
      <xdr:col>27</xdr:col>
      <xdr:colOff>161925</xdr:colOff>
      <xdr:row>74</xdr:row>
      <xdr:rowOff>4534</xdr:rowOff>
    </xdr:to>
    <xdr:sp macro="" textlink="">
      <xdr:nvSpPr>
        <xdr:cNvPr id="857" name="円/楕円 856"/>
        <xdr:cNvSpPr/>
      </xdr:nvSpPr>
      <xdr:spPr>
        <a:xfrm>
          <a:off x="18605500" y="125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21061</xdr:rowOff>
    </xdr:from>
    <xdr:ext cx="534377" cy="259045"/>
    <xdr:sp macro="" textlink="">
      <xdr:nvSpPr>
        <xdr:cNvPr id="858" name="テキスト ボックス 857"/>
        <xdr:cNvSpPr txBox="1"/>
      </xdr:nvSpPr>
      <xdr:spPr>
        <a:xfrm>
          <a:off x="18389111" y="123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歳出決算総額は、住民一人当たり６８０，２９６円となっている。主な構成項目である人件費は、住民一人当たり１３２，１８０円となっており、平成２３年度以降、減少傾向にある。さらに、類似団体平均と比べて４３，６０２円高く、全国平均、大分県平均と比較しても高い水準にある。これは７町村の合併により職員数が類似団体平均と比較して多いことが要因である。また、市内に６支所を配置していること、ごみ処理業務を直営で行っていることなども考えられ、行政サービスの提供方法の差異によるものと考えられ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扶助費も類似団体平均と比較して、１９，５３３円高く、全国平均を上回る高齢化率（平成２７年１２月末現在４０．０％）に加え、障害福祉サービス費、教育・保育給付費など、社会保障費への負担が大きいことが要因と考えられ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災害復旧事業費は、平成２５年度の雪害被害による災害普及費（繰越分）が完了したことにより、大きく減額となった。</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38,078
37,893
60,314.00
27,123,999
25,904,321
1,097,558
16,418,465
26,380,252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32067</xdr:rowOff>
    </xdr:from>
    <xdr:to>
      <xdr:col>6</xdr:col>
      <xdr:colOff>511175</xdr:colOff>
      <xdr:row>35</xdr:row>
      <xdr:rowOff>106934</xdr:rowOff>
    </xdr:to>
    <xdr:cxnSp macro="">
      <xdr:nvCxnSpPr>
        <xdr:cNvPr id="61" name="直線コネクタ 60"/>
        <xdr:cNvCxnSpPr/>
      </xdr:nvCxnSpPr>
      <xdr:spPr>
        <a:xfrm flipV="1">
          <a:off x="3797300" y="6032817"/>
          <a:ext cx="8382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96076</xdr:rowOff>
    </xdr:from>
    <xdr:to>
      <xdr:col>5</xdr:col>
      <xdr:colOff>358775</xdr:colOff>
      <xdr:row>35</xdr:row>
      <xdr:rowOff>106934</xdr:rowOff>
    </xdr:to>
    <xdr:cxnSp macro="">
      <xdr:nvCxnSpPr>
        <xdr:cNvPr id="64" name="直線コネクタ 63"/>
        <xdr:cNvCxnSpPr/>
      </xdr:nvCxnSpPr>
      <xdr:spPr>
        <a:xfrm>
          <a:off x="2908300" y="609682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36449</xdr:rowOff>
    </xdr:from>
    <xdr:to>
      <xdr:col>4</xdr:col>
      <xdr:colOff>155575</xdr:colOff>
      <xdr:row>35</xdr:row>
      <xdr:rowOff>96076</xdr:rowOff>
    </xdr:to>
    <xdr:cxnSp macro="">
      <xdr:nvCxnSpPr>
        <xdr:cNvPr id="67" name="直線コネクタ 66"/>
        <xdr:cNvCxnSpPr/>
      </xdr:nvCxnSpPr>
      <xdr:spPr>
        <a:xfrm>
          <a:off x="2019300" y="6037199"/>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97218</xdr:rowOff>
    </xdr:from>
    <xdr:to>
      <xdr:col>2</xdr:col>
      <xdr:colOff>638175</xdr:colOff>
      <xdr:row>35</xdr:row>
      <xdr:rowOff>36449</xdr:rowOff>
    </xdr:to>
    <xdr:cxnSp macro="">
      <xdr:nvCxnSpPr>
        <xdr:cNvPr id="70" name="直線コネクタ 69"/>
        <xdr:cNvCxnSpPr/>
      </xdr:nvCxnSpPr>
      <xdr:spPr>
        <a:xfrm>
          <a:off x="1130300" y="5926518"/>
          <a:ext cx="889000" cy="1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152717</xdr:rowOff>
    </xdr:from>
    <xdr:to>
      <xdr:col>6</xdr:col>
      <xdr:colOff>561975</xdr:colOff>
      <xdr:row>35</xdr:row>
      <xdr:rowOff>82867</xdr:rowOff>
    </xdr:to>
    <xdr:sp macro="" textlink="">
      <xdr:nvSpPr>
        <xdr:cNvPr id="80" name="円/楕円 79"/>
        <xdr:cNvSpPr/>
      </xdr:nvSpPr>
      <xdr:spPr>
        <a:xfrm>
          <a:off x="45847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4144</xdr:rowOff>
    </xdr:from>
    <xdr:ext cx="469744" cy="259045"/>
    <xdr:sp macro="" textlink="">
      <xdr:nvSpPr>
        <xdr:cNvPr id="81" name="議会費該当値テキスト"/>
        <xdr:cNvSpPr txBox="1"/>
      </xdr:nvSpPr>
      <xdr:spPr>
        <a:xfrm>
          <a:off x="4686300" y="583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56134</xdr:rowOff>
    </xdr:from>
    <xdr:to>
      <xdr:col>5</xdr:col>
      <xdr:colOff>409575</xdr:colOff>
      <xdr:row>35</xdr:row>
      <xdr:rowOff>157734</xdr:rowOff>
    </xdr:to>
    <xdr:sp macro="" textlink="">
      <xdr:nvSpPr>
        <xdr:cNvPr id="82" name="円/楕円 81"/>
        <xdr:cNvSpPr/>
      </xdr:nvSpPr>
      <xdr:spPr>
        <a:xfrm>
          <a:off x="3746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148861</xdr:rowOff>
    </xdr:from>
    <xdr:ext cx="469744" cy="259045"/>
    <xdr:sp macro="" textlink="">
      <xdr:nvSpPr>
        <xdr:cNvPr id="83" name="テキスト ボックス 82"/>
        <xdr:cNvSpPr txBox="1"/>
      </xdr:nvSpPr>
      <xdr:spPr>
        <a:xfrm>
          <a:off x="3562427"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45276</xdr:rowOff>
    </xdr:from>
    <xdr:to>
      <xdr:col>4</xdr:col>
      <xdr:colOff>206375</xdr:colOff>
      <xdr:row>35</xdr:row>
      <xdr:rowOff>146876</xdr:rowOff>
    </xdr:to>
    <xdr:sp macro="" textlink="">
      <xdr:nvSpPr>
        <xdr:cNvPr id="84" name="円/楕円 83"/>
        <xdr:cNvSpPr/>
      </xdr:nvSpPr>
      <xdr:spPr>
        <a:xfrm>
          <a:off x="2857500" y="60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163403</xdr:rowOff>
    </xdr:from>
    <xdr:ext cx="469744" cy="259045"/>
    <xdr:sp macro="" textlink="">
      <xdr:nvSpPr>
        <xdr:cNvPr id="85" name="テキスト ボックス 84"/>
        <xdr:cNvSpPr txBox="1"/>
      </xdr:nvSpPr>
      <xdr:spPr>
        <a:xfrm>
          <a:off x="2673427" y="58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157099</xdr:rowOff>
    </xdr:from>
    <xdr:to>
      <xdr:col>3</xdr:col>
      <xdr:colOff>3175</xdr:colOff>
      <xdr:row>35</xdr:row>
      <xdr:rowOff>87249</xdr:rowOff>
    </xdr:to>
    <xdr:sp macro="" textlink="">
      <xdr:nvSpPr>
        <xdr:cNvPr id="86" name="円/楕円 85"/>
        <xdr:cNvSpPr/>
      </xdr:nvSpPr>
      <xdr:spPr>
        <a:xfrm>
          <a:off x="1968500" y="59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103776</xdr:rowOff>
    </xdr:from>
    <xdr:ext cx="469744" cy="259045"/>
    <xdr:sp macro="" textlink="">
      <xdr:nvSpPr>
        <xdr:cNvPr id="87" name="テキスト ボックス 86"/>
        <xdr:cNvSpPr txBox="1"/>
      </xdr:nvSpPr>
      <xdr:spPr>
        <a:xfrm>
          <a:off x="1784427" y="576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46418</xdr:rowOff>
    </xdr:from>
    <xdr:to>
      <xdr:col>1</xdr:col>
      <xdr:colOff>485775</xdr:colOff>
      <xdr:row>34</xdr:row>
      <xdr:rowOff>148018</xdr:rowOff>
    </xdr:to>
    <xdr:sp macro="" textlink="">
      <xdr:nvSpPr>
        <xdr:cNvPr id="88" name="円/楕円 87"/>
        <xdr:cNvSpPr/>
      </xdr:nvSpPr>
      <xdr:spPr>
        <a:xfrm>
          <a:off x="1079500" y="58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164545</xdr:rowOff>
    </xdr:from>
    <xdr:ext cx="469744" cy="259045"/>
    <xdr:sp macro="" textlink="">
      <xdr:nvSpPr>
        <xdr:cNvPr id="89" name="テキスト ボックス 88"/>
        <xdr:cNvSpPr txBox="1"/>
      </xdr:nvSpPr>
      <xdr:spPr>
        <a:xfrm>
          <a:off x="895427" y="565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8240</xdr:rowOff>
    </xdr:from>
    <xdr:to>
      <xdr:col>6</xdr:col>
      <xdr:colOff>511175</xdr:colOff>
      <xdr:row>58</xdr:row>
      <xdr:rowOff>23688</xdr:rowOff>
    </xdr:to>
    <xdr:cxnSp macro="">
      <xdr:nvCxnSpPr>
        <xdr:cNvPr id="118" name="直線コネクタ 117"/>
        <xdr:cNvCxnSpPr/>
      </xdr:nvCxnSpPr>
      <xdr:spPr>
        <a:xfrm>
          <a:off x="3797300" y="9952340"/>
          <a:ext cx="8382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8240</xdr:rowOff>
    </xdr:from>
    <xdr:to>
      <xdr:col>5</xdr:col>
      <xdr:colOff>358775</xdr:colOff>
      <xdr:row>58</xdr:row>
      <xdr:rowOff>19039</xdr:rowOff>
    </xdr:to>
    <xdr:cxnSp macro="">
      <xdr:nvCxnSpPr>
        <xdr:cNvPr id="121" name="直線コネクタ 120"/>
        <xdr:cNvCxnSpPr/>
      </xdr:nvCxnSpPr>
      <xdr:spPr>
        <a:xfrm flipV="1">
          <a:off x="2908300" y="9952340"/>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88857</xdr:rowOff>
    </xdr:from>
    <xdr:to>
      <xdr:col>4</xdr:col>
      <xdr:colOff>155575</xdr:colOff>
      <xdr:row>58</xdr:row>
      <xdr:rowOff>19039</xdr:rowOff>
    </xdr:to>
    <xdr:cxnSp macro="">
      <xdr:nvCxnSpPr>
        <xdr:cNvPr id="124" name="直線コネクタ 123"/>
        <xdr:cNvCxnSpPr/>
      </xdr:nvCxnSpPr>
      <xdr:spPr>
        <a:xfrm>
          <a:off x="2019300" y="9861507"/>
          <a:ext cx="889000" cy="10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42228</xdr:rowOff>
    </xdr:from>
    <xdr:to>
      <xdr:col>2</xdr:col>
      <xdr:colOff>638175</xdr:colOff>
      <xdr:row>57</xdr:row>
      <xdr:rowOff>88857</xdr:rowOff>
    </xdr:to>
    <xdr:cxnSp macro="">
      <xdr:nvCxnSpPr>
        <xdr:cNvPr id="127" name="直線コネクタ 126"/>
        <xdr:cNvCxnSpPr/>
      </xdr:nvCxnSpPr>
      <xdr:spPr>
        <a:xfrm>
          <a:off x="1130300" y="9814878"/>
          <a:ext cx="889000" cy="4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144338</xdr:rowOff>
    </xdr:from>
    <xdr:to>
      <xdr:col>6</xdr:col>
      <xdr:colOff>561975</xdr:colOff>
      <xdr:row>58</xdr:row>
      <xdr:rowOff>74488</xdr:rowOff>
    </xdr:to>
    <xdr:sp macro="" textlink="">
      <xdr:nvSpPr>
        <xdr:cNvPr id="137" name="円/楕円 136"/>
        <xdr:cNvSpPr/>
      </xdr:nvSpPr>
      <xdr:spPr>
        <a:xfrm>
          <a:off x="4584700" y="9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167215</xdr:rowOff>
    </xdr:from>
    <xdr:ext cx="599010" cy="259045"/>
    <xdr:sp macro="" textlink="">
      <xdr:nvSpPr>
        <xdr:cNvPr id="138" name="総務費該当値テキスト"/>
        <xdr:cNvSpPr txBox="1"/>
      </xdr:nvSpPr>
      <xdr:spPr>
        <a:xfrm>
          <a:off x="4686300" y="97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128890</xdr:rowOff>
    </xdr:from>
    <xdr:to>
      <xdr:col>5</xdr:col>
      <xdr:colOff>409575</xdr:colOff>
      <xdr:row>58</xdr:row>
      <xdr:rowOff>59040</xdr:rowOff>
    </xdr:to>
    <xdr:sp macro="" textlink="">
      <xdr:nvSpPr>
        <xdr:cNvPr id="139" name="円/楕円 138"/>
        <xdr:cNvSpPr/>
      </xdr:nvSpPr>
      <xdr:spPr>
        <a:xfrm>
          <a:off x="3746500" y="990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75567</xdr:rowOff>
    </xdr:from>
    <xdr:ext cx="599010" cy="259045"/>
    <xdr:sp macro="" textlink="">
      <xdr:nvSpPr>
        <xdr:cNvPr id="140" name="テキスト ボックス 139"/>
        <xdr:cNvSpPr txBox="1"/>
      </xdr:nvSpPr>
      <xdr:spPr>
        <a:xfrm>
          <a:off x="3497794" y="967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139689</xdr:rowOff>
    </xdr:from>
    <xdr:to>
      <xdr:col>4</xdr:col>
      <xdr:colOff>206375</xdr:colOff>
      <xdr:row>58</xdr:row>
      <xdr:rowOff>69839</xdr:rowOff>
    </xdr:to>
    <xdr:sp macro="" textlink="">
      <xdr:nvSpPr>
        <xdr:cNvPr id="141" name="円/楕円 140"/>
        <xdr:cNvSpPr/>
      </xdr:nvSpPr>
      <xdr:spPr>
        <a:xfrm>
          <a:off x="2857500" y="99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86366</xdr:rowOff>
    </xdr:from>
    <xdr:ext cx="599010" cy="259045"/>
    <xdr:sp macro="" textlink="">
      <xdr:nvSpPr>
        <xdr:cNvPr id="142" name="テキスト ボックス 141"/>
        <xdr:cNvSpPr txBox="1"/>
      </xdr:nvSpPr>
      <xdr:spPr>
        <a:xfrm>
          <a:off x="2608794" y="968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38057</xdr:rowOff>
    </xdr:from>
    <xdr:to>
      <xdr:col>3</xdr:col>
      <xdr:colOff>3175</xdr:colOff>
      <xdr:row>57</xdr:row>
      <xdr:rowOff>139657</xdr:rowOff>
    </xdr:to>
    <xdr:sp macro="" textlink="">
      <xdr:nvSpPr>
        <xdr:cNvPr id="143" name="円/楕円 142"/>
        <xdr:cNvSpPr/>
      </xdr:nvSpPr>
      <xdr:spPr>
        <a:xfrm>
          <a:off x="1968500" y="98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156184</xdr:rowOff>
    </xdr:from>
    <xdr:ext cx="599010" cy="259045"/>
    <xdr:sp macro="" textlink="">
      <xdr:nvSpPr>
        <xdr:cNvPr id="144" name="テキスト ボックス 143"/>
        <xdr:cNvSpPr txBox="1"/>
      </xdr:nvSpPr>
      <xdr:spPr>
        <a:xfrm>
          <a:off x="1719794" y="958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162878</xdr:rowOff>
    </xdr:from>
    <xdr:to>
      <xdr:col>1</xdr:col>
      <xdr:colOff>485775</xdr:colOff>
      <xdr:row>57</xdr:row>
      <xdr:rowOff>93028</xdr:rowOff>
    </xdr:to>
    <xdr:sp macro="" textlink="">
      <xdr:nvSpPr>
        <xdr:cNvPr id="145" name="円/楕円 144"/>
        <xdr:cNvSpPr/>
      </xdr:nvSpPr>
      <xdr:spPr>
        <a:xfrm>
          <a:off x="1079500" y="976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109555</xdr:rowOff>
    </xdr:from>
    <xdr:ext cx="599010" cy="259045"/>
    <xdr:sp macro="" textlink="">
      <xdr:nvSpPr>
        <xdr:cNvPr id="146" name="テキスト ボックス 145"/>
        <xdr:cNvSpPr txBox="1"/>
      </xdr:nvSpPr>
      <xdr:spPr>
        <a:xfrm>
          <a:off x="830794" y="953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56368</xdr:rowOff>
    </xdr:from>
    <xdr:to>
      <xdr:col>6</xdr:col>
      <xdr:colOff>511175</xdr:colOff>
      <xdr:row>75</xdr:row>
      <xdr:rowOff>60383</xdr:rowOff>
    </xdr:to>
    <xdr:cxnSp macro="">
      <xdr:nvCxnSpPr>
        <xdr:cNvPr id="176" name="直線コネクタ 175"/>
        <xdr:cNvCxnSpPr/>
      </xdr:nvCxnSpPr>
      <xdr:spPr>
        <a:xfrm flipV="1">
          <a:off x="3797300" y="12743668"/>
          <a:ext cx="838200" cy="17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60383</xdr:rowOff>
    </xdr:from>
    <xdr:to>
      <xdr:col>5</xdr:col>
      <xdr:colOff>358775</xdr:colOff>
      <xdr:row>75</xdr:row>
      <xdr:rowOff>164892</xdr:rowOff>
    </xdr:to>
    <xdr:cxnSp macro="">
      <xdr:nvCxnSpPr>
        <xdr:cNvPr id="179" name="直線コネクタ 178"/>
        <xdr:cNvCxnSpPr/>
      </xdr:nvCxnSpPr>
      <xdr:spPr>
        <a:xfrm flipV="1">
          <a:off x="2908300" y="12919133"/>
          <a:ext cx="889000" cy="10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164892</xdr:rowOff>
    </xdr:from>
    <xdr:to>
      <xdr:col>4</xdr:col>
      <xdr:colOff>155575</xdr:colOff>
      <xdr:row>76</xdr:row>
      <xdr:rowOff>3744</xdr:rowOff>
    </xdr:to>
    <xdr:cxnSp macro="">
      <xdr:nvCxnSpPr>
        <xdr:cNvPr id="182" name="直線コネクタ 181"/>
        <xdr:cNvCxnSpPr/>
      </xdr:nvCxnSpPr>
      <xdr:spPr>
        <a:xfrm flipV="1">
          <a:off x="2019300" y="13023642"/>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162278</xdr:rowOff>
    </xdr:from>
    <xdr:to>
      <xdr:col>2</xdr:col>
      <xdr:colOff>638175</xdr:colOff>
      <xdr:row>76</xdr:row>
      <xdr:rowOff>3744</xdr:rowOff>
    </xdr:to>
    <xdr:cxnSp macro="">
      <xdr:nvCxnSpPr>
        <xdr:cNvPr id="185" name="直線コネクタ 184"/>
        <xdr:cNvCxnSpPr/>
      </xdr:nvCxnSpPr>
      <xdr:spPr>
        <a:xfrm>
          <a:off x="1130300" y="13021028"/>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5568</xdr:rowOff>
    </xdr:from>
    <xdr:to>
      <xdr:col>6</xdr:col>
      <xdr:colOff>561975</xdr:colOff>
      <xdr:row>74</xdr:row>
      <xdr:rowOff>107168</xdr:rowOff>
    </xdr:to>
    <xdr:sp macro="" textlink="">
      <xdr:nvSpPr>
        <xdr:cNvPr id="195" name="円/楕円 194"/>
        <xdr:cNvSpPr/>
      </xdr:nvSpPr>
      <xdr:spPr>
        <a:xfrm>
          <a:off x="4584700" y="12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28445</xdr:rowOff>
    </xdr:from>
    <xdr:ext cx="599010" cy="259045"/>
    <xdr:sp macro="" textlink="">
      <xdr:nvSpPr>
        <xdr:cNvPr id="196" name="民生費該当値テキスト"/>
        <xdr:cNvSpPr txBox="1"/>
      </xdr:nvSpPr>
      <xdr:spPr>
        <a:xfrm>
          <a:off x="4686300" y="1254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210,936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9583</xdr:rowOff>
    </xdr:from>
    <xdr:to>
      <xdr:col>5</xdr:col>
      <xdr:colOff>409575</xdr:colOff>
      <xdr:row>75</xdr:row>
      <xdr:rowOff>111183</xdr:rowOff>
    </xdr:to>
    <xdr:sp macro="" textlink="">
      <xdr:nvSpPr>
        <xdr:cNvPr id="197" name="円/楕円 196"/>
        <xdr:cNvSpPr/>
      </xdr:nvSpPr>
      <xdr:spPr>
        <a:xfrm>
          <a:off x="3746500" y="128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127710</xdr:rowOff>
    </xdr:from>
    <xdr:ext cx="599010" cy="259045"/>
    <xdr:sp macro="" textlink="">
      <xdr:nvSpPr>
        <xdr:cNvPr id="198" name="テキスト ボックス 197"/>
        <xdr:cNvSpPr txBox="1"/>
      </xdr:nvSpPr>
      <xdr:spPr>
        <a:xfrm>
          <a:off x="3497794" y="1264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187,909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114091</xdr:rowOff>
    </xdr:from>
    <xdr:to>
      <xdr:col>4</xdr:col>
      <xdr:colOff>206375</xdr:colOff>
      <xdr:row>76</xdr:row>
      <xdr:rowOff>44242</xdr:rowOff>
    </xdr:to>
    <xdr:sp macro="" textlink="">
      <xdr:nvSpPr>
        <xdr:cNvPr id="199" name="円/楕円 198"/>
        <xdr:cNvSpPr/>
      </xdr:nvSpPr>
      <xdr:spPr>
        <a:xfrm>
          <a:off x="2857500" y="12972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60768</xdr:rowOff>
    </xdr:from>
    <xdr:ext cx="599010" cy="259045"/>
    <xdr:sp macro="" textlink="">
      <xdr:nvSpPr>
        <xdr:cNvPr id="200" name="テキスト ボックス 199"/>
        <xdr:cNvSpPr txBox="1"/>
      </xdr:nvSpPr>
      <xdr:spPr>
        <a:xfrm>
          <a:off x="2608794" y="1274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174,194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124394</xdr:rowOff>
    </xdr:from>
    <xdr:to>
      <xdr:col>3</xdr:col>
      <xdr:colOff>3175</xdr:colOff>
      <xdr:row>76</xdr:row>
      <xdr:rowOff>54544</xdr:rowOff>
    </xdr:to>
    <xdr:sp macro="" textlink="">
      <xdr:nvSpPr>
        <xdr:cNvPr id="201" name="円/楕円 200"/>
        <xdr:cNvSpPr/>
      </xdr:nvSpPr>
      <xdr:spPr>
        <a:xfrm>
          <a:off x="1968500" y="129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71071</xdr:rowOff>
    </xdr:from>
    <xdr:ext cx="599010" cy="259045"/>
    <xdr:sp macro="" textlink="">
      <xdr:nvSpPr>
        <xdr:cNvPr id="202" name="テキスト ボックス 201"/>
        <xdr:cNvSpPr txBox="1"/>
      </xdr:nvSpPr>
      <xdr:spPr>
        <a:xfrm>
          <a:off x="1719794" y="1275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172,842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111478</xdr:rowOff>
    </xdr:from>
    <xdr:to>
      <xdr:col>1</xdr:col>
      <xdr:colOff>485775</xdr:colOff>
      <xdr:row>76</xdr:row>
      <xdr:rowOff>41628</xdr:rowOff>
    </xdr:to>
    <xdr:sp macro="" textlink="">
      <xdr:nvSpPr>
        <xdr:cNvPr id="203" name="円/楕円 202"/>
        <xdr:cNvSpPr/>
      </xdr:nvSpPr>
      <xdr:spPr>
        <a:xfrm>
          <a:off x="1079500" y="1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58155</xdr:rowOff>
    </xdr:from>
    <xdr:ext cx="599010" cy="259045"/>
    <xdr:sp macro="" textlink="">
      <xdr:nvSpPr>
        <xdr:cNvPr id="204" name="テキスト ボックス 203"/>
        <xdr:cNvSpPr txBox="1"/>
      </xdr:nvSpPr>
      <xdr:spPr>
        <a:xfrm>
          <a:off x="830794" y="1274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108393</xdr:rowOff>
    </xdr:from>
    <xdr:to>
      <xdr:col>6</xdr:col>
      <xdr:colOff>511175</xdr:colOff>
      <xdr:row>94</xdr:row>
      <xdr:rowOff>138937</xdr:rowOff>
    </xdr:to>
    <xdr:cxnSp macro="">
      <xdr:nvCxnSpPr>
        <xdr:cNvPr id="235" name="直線コネクタ 234"/>
        <xdr:cNvCxnSpPr/>
      </xdr:nvCxnSpPr>
      <xdr:spPr>
        <a:xfrm>
          <a:off x="3797300" y="16053243"/>
          <a:ext cx="838200" cy="2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108393</xdr:rowOff>
    </xdr:from>
    <xdr:to>
      <xdr:col>5</xdr:col>
      <xdr:colOff>358775</xdr:colOff>
      <xdr:row>96</xdr:row>
      <xdr:rowOff>117852</xdr:rowOff>
    </xdr:to>
    <xdr:cxnSp macro="">
      <xdr:nvCxnSpPr>
        <xdr:cNvPr id="238" name="直線コネクタ 237"/>
        <xdr:cNvCxnSpPr/>
      </xdr:nvCxnSpPr>
      <xdr:spPr>
        <a:xfrm flipV="1">
          <a:off x="2908300" y="16053243"/>
          <a:ext cx="889000" cy="5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54356</xdr:rowOff>
    </xdr:from>
    <xdr:to>
      <xdr:col>4</xdr:col>
      <xdr:colOff>155575</xdr:colOff>
      <xdr:row>96</xdr:row>
      <xdr:rowOff>117852</xdr:rowOff>
    </xdr:to>
    <xdr:cxnSp macro="">
      <xdr:nvCxnSpPr>
        <xdr:cNvPr id="241" name="直線コネクタ 240"/>
        <xdr:cNvCxnSpPr/>
      </xdr:nvCxnSpPr>
      <xdr:spPr>
        <a:xfrm>
          <a:off x="2019300" y="16513556"/>
          <a:ext cx="889000" cy="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54356</xdr:rowOff>
    </xdr:from>
    <xdr:to>
      <xdr:col>2</xdr:col>
      <xdr:colOff>638175</xdr:colOff>
      <xdr:row>96</xdr:row>
      <xdr:rowOff>91880</xdr:rowOff>
    </xdr:to>
    <xdr:cxnSp macro="">
      <xdr:nvCxnSpPr>
        <xdr:cNvPr id="244" name="直線コネクタ 243"/>
        <xdr:cNvCxnSpPr/>
      </xdr:nvCxnSpPr>
      <xdr:spPr>
        <a:xfrm flipV="1">
          <a:off x="1130300" y="16513556"/>
          <a:ext cx="889000" cy="3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88137</xdr:rowOff>
    </xdr:from>
    <xdr:to>
      <xdr:col>6</xdr:col>
      <xdr:colOff>561975</xdr:colOff>
      <xdr:row>95</xdr:row>
      <xdr:rowOff>18287</xdr:rowOff>
    </xdr:to>
    <xdr:sp macro="" textlink="">
      <xdr:nvSpPr>
        <xdr:cNvPr id="254" name="円/楕円 253"/>
        <xdr:cNvSpPr/>
      </xdr:nvSpPr>
      <xdr:spPr>
        <a:xfrm>
          <a:off x="4584700" y="162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111014</xdr:rowOff>
    </xdr:from>
    <xdr:ext cx="534377" cy="259045"/>
    <xdr:sp macro="" textlink="">
      <xdr:nvSpPr>
        <xdr:cNvPr id="255" name="衛生費該当値テキスト"/>
        <xdr:cNvSpPr txBox="1"/>
      </xdr:nvSpPr>
      <xdr:spPr>
        <a:xfrm>
          <a:off x="4686300" y="160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75,070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57593</xdr:rowOff>
    </xdr:from>
    <xdr:to>
      <xdr:col>5</xdr:col>
      <xdr:colOff>409575</xdr:colOff>
      <xdr:row>93</xdr:row>
      <xdr:rowOff>159193</xdr:rowOff>
    </xdr:to>
    <xdr:sp macro="" textlink="">
      <xdr:nvSpPr>
        <xdr:cNvPr id="256" name="円/楕円 255"/>
        <xdr:cNvSpPr/>
      </xdr:nvSpPr>
      <xdr:spPr>
        <a:xfrm>
          <a:off x="3746500" y="160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4270</xdr:rowOff>
    </xdr:from>
    <xdr:ext cx="534377" cy="259045"/>
    <xdr:sp macro="" textlink="">
      <xdr:nvSpPr>
        <xdr:cNvPr id="257" name="テキスト ボックス 256"/>
        <xdr:cNvSpPr txBox="1"/>
      </xdr:nvSpPr>
      <xdr:spPr>
        <a:xfrm>
          <a:off x="3530111" y="157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67052</xdr:rowOff>
    </xdr:from>
    <xdr:to>
      <xdr:col>4</xdr:col>
      <xdr:colOff>206375</xdr:colOff>
      <xdr:row>96</xdr:row>
      <xdr:rowOff>168652</xdr:rowOff>
    </xdr:to>
    <xdr:sp macro="" textlink="">
      <xdr:nvSpPr>
        <xdr:cNvPr id="258" name="円/楕円 257"/>
        <xdr:cNvSpPr/>
      </xdr:nvSpPr>
      <xdr:spPr>
        <a:xfrm>
          <a:off x="2857500" y="165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159779</xdr:rowOff>
    </xdr:from>
    <xdr:ext cx="534377" cy="259045"/>
    <xdr:sp macro="" textlink="">
      <xdr:nvSpPr>
        <xdr:cNvPr id="259" name="テキスト ボックス 258"/>
        <xdr:cNvSpPr txBox="1"/>
      </xdr:nvSpPr>
      <xdr:spPr>
        <a:xfrm>
          <a:off x="2641111" y="1661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3556</xdr:rowOff>
    </xdr:from>
    <xdr:to>
      <xdr:col>3</xdr:col>
      <xdr:colOff>3175</xdr:colOff>
      <xdr:row>96</xdr:row>
      <xdr:rowOff>105156</xdr:rowOff>
    </xdr:to>
    <xdr:sp macro="" textlink="">
      <xdr:nvSpPr>
        <xdr:cNvPr id="260" name="円/楕円 259"/>
        <xdr:cNvSpPr/>
      </xdr:nvSpPr>
      <xdr:spPr>
        <a:xfrm>
          <a:off x="1968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121683</xdr:rowOff>
    </xdr:from>
    <xdr:ext cx="534377" cy="259045"/>
    <xdr:sp macro="" textlink="">
      <xdr:nvSpPr>
        <xdr:cNvPr id="261" name="テキスト ボックス 260"/>
        <xdr:cNvSpPr txBox="1"/>
      </xdr:nvSpPr>
      <xdr:spPr>
        <a:xfrm>
          <a:off x="1752111" y="1623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41080</xdr:rowOff>
    </xdr:from>
    <xdr:to>
      <xdr:col>1</xdr:col>
      <xdr:colOff>485775</xdr:colOff>
      <xdr:row>96</xdr:row>
      <xdr:rowOff>142680</xdr:rowOff>
    </xdr:to>
    <xdr:sp macro="" textlink="">
      <xdr:nvSpPr>
        <xdr:cNvPr id="262" name="円/楕円 261"/>
        <xdr:cNvSpPr/>
      </xdr:nvSpPr>
      <xdr:spPr>
        <a:xfrm>
          <a:off x="1079500" y="165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159207</xdr:rowOff>
    </xdr:from>
    <xdr:ext cx="534377" cy="259045"/>
    <xdr:sp macro="" textlink="">
      <xdr:nvSpPr>
        <xdr:cNvPr id="263" name="テキスト ボックス 262"/>
        <xdr:cNvSpPr txBox="1"/>
      </xdr:nvSpPr>
      <xdr:spPr>
        <a:xfrm>
          <a:off x="863111" y="162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1143</xdr:rowOff>
    </xdr:from>
    <xdr:to>
      <xdr:col>15</xdr:col>
      <xdr:colOff>180975</xdr:colOff>
      <xdr:row>39</xdr:row>
      <xdr:rowOff>7620</xdr:rowOff>
    </xdr:to>
    <xdr:cxnSp macro="">
      <xdr:nvCxnSpPr>
        <xdr:cNvPr id="292" name="直線コネクタ 291"/>
        <xdr:cNvCxnSpPr/>
      </xdr:nvCxnSpPr>
      <xdr:spPr>
        <a:xfrm flipV="1">
          <a:off x="9639300" y="668769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117221</xdr:rowOff>
    </xdr:from>
    <xdr:to>
      <xdr:col>14</xdr:col>
      <xdr:colOff>28575</xdr:colOff>
      <xdr:row>39</xdr:row>
      <xdr:rowOff>7620</xdr:rowOff>
    </xdr:to>
    <xdr:cxnSp macro="">
      <xdr:nvCxnSpPr>
        <xdr:cNvPr id="295" name="直線コネクタ 294"/>
        <xdr:cNvCxnSpPr/>
      </xdr:nvCxnSpPr>
      <xdr:spPr>
        <a:xfrm>
          <a:off x="8750300" y="6632321"/>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46228</xdr:rowOff>
    </xdr:from>
    <xdr:to>
      <xdr:col>12</xdr:col>
      <xdr:colOff>511175</xdr:colOff>
      <xdr:row>38</xdr:row>
      <xdr:rowOff>117221</xdr:rowOff>
    </xdr:to>
    <xdr:cxnSp macro="">
      <xdr:nvCxnSpPr>
        <xdr:cNvPr id="298" name="直線コネクタ 297"/>
        <xdr:cNvCxnSpPr/>
      </xdr:nvCxnSpPr>
      <xdr:spPr>
        <a:xfrm>
          <a:off x="7861300" y="6561328"/>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64643</xdr:rowOff>
    </xdr:from>
    <xdr:to>
      <xdr:col>11</xdr:col>
      <xdr:colOff>307975</xdr:colOff>
      <xdr:row>38</xdr:row>
      <xdr:rowOff>46228</xdr:rowOff>
    </xdr:to>
    <xdr:cxnSp macro="">
      <xdr:nvCxnSpPr>
        <xdr:cNvPr id="301" name="直線コネクタ 300"/>
        <xdr:cNvCxnSpPr/>
      </xdr:nvCxnSpPr>
      <xdr:spPr>
        <a:xfrm>
          <a:off x="6972300" y="6236843"/>
          <a:ext cx="889000" cy="3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121793</xdr:rowOff>
    </xdr:from>
    <xdr:to>
      <xdr:col>15</xdr:col>
      <xdr:colOff>231775</xdr:colOff>
      <xdr:row>39</xdr:row>
      <xdr:rowOff>51943</xdr:rowOff>
    </xdr:to>
    <xdr:sp macro="" textlink="">
      <xdr:nvSpPr>
        <xdr:cNvPr id="311" name="円/楕円 310"/>
        <xdr:cNvSpPr/>
      </xdr:nvSpPr>
      <xdr:spPr>
        <a:xfrm>
          <a:off x="10426700" y="66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36720</xdr:rowOff>
    </xdr:from>
    <xdr:ext cx="378565" cy="259045"/>
    <xdr:sp macro="" textlink="">
      <xdr:nvSpPr>
        <xdr:cNvPr id="312" name="労働費該当値テキスト"/>
        <xdr:cNvSpPr txBox="1"/>
      </xdr:nvSpPr>
      <xdr:spPr>
        <a:xfrm>
          <a:off x="10528300" y="65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128270</xdr:rowOff>
    </xdr:from>
    <xdr:to>
      <xdr:col>14</xdr:col>
      <xdr:colOff>79375</xdr:colOff>
      <xdr:row>39</xdr:row>
      <xdr:rowOff>58420</xdr:rowOff>
    </xdr:to>
    <xdr:sp macro="" textlink="">
      <xdr:nvSpPr>
        <xdr:cNvPr id="313" name="円/楕円 312"/>
        <xdr:cNvSpPr/>
      </xdr:nvSpPr>
      <xdr:spPr>
        <a:xfrm>
          <a:off x="958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49547</xdr:rowOff>
    </xdr:from>
    <xdr:ext cx="378565" cy="259045"/>
    <xdr:sp macro="" textlink="">
      <xdr:nvSpPr>
        <xdr:cNvPr id="314" name="テキスト ボックス 313"/>
        <xdr:cNvSpPr txBox="1"/>
      </xdr:nvSpPr>
      <xdr:spPr>
        <a:xfrm>
          <a:off x="9450017" y="6736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66421</xdr:rowOff>
    </xdr:from>
    <xdr:to>
      <xdr:col>12</xdr:col>
      <xdr:colOff>561975</xdr:colOff>
      <xdr:row>38</xdr:row>
      <xdr:rowOff>168021</xdr:rowOff>
    </xdr:to>
    <xdr:sp macro="" textlink="">
      <xdr:nvSpPr>
        <xdr:cNvPr id="315" name="円/楕円 314"/>
        <xdr:cNvSpPr/>
      </xdr:nvSpPr>
      <xdr:spPr>
        <a:xfrm>
          <a:off x="8699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159148</xdr:rowOff>
    </xdr:from>
    <xdr:ext cx="378565" cy="259045"/>
    <xdr:sp macro="" textlink="">
      <xdr:nvSpPr>
        <xdr:cNvPr id="316" name="テキスト ボックス 315"/>
        <xdr:cNvSpPr txBox="1"/>
      </xdr:nvSpPr>
      <xdr:spPr>
        <a:xfrm>
          <a:off x="8561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166878</xdr:rowOff>
    </xdr:from>
    <xdr:to>
      <xdr:col>11</xdr:col>
      <xdr:colOff>358775</xdr:colOff>
      <xdr:row>38</xdr:row>
      <xdr:rowOff>97028</xdr:rowOff>
    </xdr:to>
    <xdr:sp macro="" textlink="">
      <xdr:nvSpPr>
        <xdr:cNvPr id="317" name="円/楕円 316"/>
        <xdr:cNvSpPr/>
      </xdr:nvSpPr>
      <xdr:spPr>
        <a:xfrm>
          <a:off x="7810500" y="651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88155</xdr:rowOff>
    </xdr:from>
    <xdr:ext cx="469744" cy="259045"/>
    <xdr:sp macro="" textlink="">
      <xdr:nvSpPr>
        <xdr:cNvPr id="318" name="テキスト ボックス 317"/>
        <xdr:cNvSpPr txBox="1"/>
      </xdr:nvSpPr>
      <xdr:spPr>
        <a:xfrm>
          <a:off x="7626427" y="660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13843</xdr:rowOff>
    </xdr:from>
    <xdr:to>
      <xdr:col>10</xdr:col>
      <xdr:colOff>155575</xdr:colOff>
      <xdr:row>36</xdr:row>
      <xdr:rowOff>115443</xdr:rowOff>
    </xdr:to>
    <xdr:sp macro="" textlink="">
      <xdr:nvSpPr>
        <xdr:cNvPr id="319" name="円/楕円 318"/>
        <xdr:cNvSpPr/>
      </xdr:nvSpPr>
      <xdr:spPr>
        <a:xfrm>
          <a:off x="6921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106570</xdr:rowOff>
    </xdr:from>
    <xdr:ext cx="469744" cy="259045"/>
    <xdr:sp macro="" textlink="">
      <xdr:nvSpPr>
        <xdr:cNvPr id="320" name="テキスト ボックス 319"/>
        <xdr:cNvSpPr txBox="1"/>
      </xdr:nvSpPr>
      <xdr:spPr>
        <a:xfrm>
          <a:off x="6737427"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156507</xdr:rowOff>
    </xdr:from>
    <xdr:to>
      <xdr:col>15</xdr:col>
      <xdr:colOff>180975</xdr:colOff>
      <xdr:row>56</xdr:row>
      <xdr:rowOff>68111</xdr:rowOff>
    </xdr:to>
    <xdr:cxnSp macro="">
      <xdr:nvCxnSpPr>
        <xdr:cNvPr id="347" name="直線コネクタ 346"/>
        <xdr:cNvCxnSpPr/>
      </xdr:nvCxnSpPr>
      <xdr:spPr>
        <a:xfrm flipV="1">
          <a:off x="9639300" y="9586257"/>
          <a:ext cx="838200" cy="8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115935</xdr:rowOff>
    </xdr:from>
    <xdr:to>
      <xdr:col>14</xdr:col>
      <xdr:colOff>28575</xdr:colOff>
      <xdr:row>56</xdr:row>
      <xdr:rowOff>68111</xdr:rowOff>
    </xdr:to>
    <xdr:cxnSp macro="">
      <xdr:nvCxnSpPr>
        <xdr:cNvPr id="350" name="直線コネクタ 349"/>
        <xdr:cNvCxnSpPr/>
      </xdr:nvCxnSpPr>
      <xdr:spPr>
        <a:xfrm>
          <a:off x="8750300" y="9545685"/>
          <a:ext cx="889000" cy="1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115935</xdr:rowOff>
    </xdr:from>
    <xdr:to>
      <xdr:col>12</xdr:col>
      <xdr:colOff>511175</xdr:colOff>
      <xdr:row>56</xdr:row>
      <xdr:rowOff>63841</xdr:rowOff>
    </xdr:to>
    <xdr:cxnSp macro="">
      <xdr:nvCxnSpPr>
        <xdr:cNvPr id="353" name="直線コネクタ 352"/>
        <xdr:cNvCxnSpPr/>
      </xdr:nvCxnSpPr>
      <xdr:spPr>
        <a:xfrm flipV="1">
          <a:off x="7861300" y="9545685"/>
          <a:ext cx="889000" cy="1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56325</xdr:rowOff>
    </xdr:from>
    <xdr:to>
      <xdr:col>11</xdr:col>
      <xdr:colOff>307975</xdr:colOff>
      <xdr:row>56</xdr:row>
      <xdr:rowOff>63841</xdr:rowOff>
    </xdr:to>
    <xdr:cxnSp macro="">
      <xdr:nvCxnSpPr>
        <xdr:cNvPr id="356" name="直線コネクタ 355"/>
        <xdr:cNvCxnSpPr/>
      </xdr:nvCxnSpPr>
      <xdr:spPr>
        <a:xfrm>
          <a:off x="6972300" y="9657525"/>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105707</xdr:rowOff>
    </xdr:from>
    <xdr:to>
      <xdr:col>15</xdr:col>
      <xdr:colOff>231775</xdr:colOff>
      <xdr:row>56</xdr:row>
      <xdr:rowOff>35857</xdr:rowOff>
    </xdr:to>
    <xdr:sp macro="" textlink="">
      <xdr:nvSpPr>
        <xdr:cNvPr id="366" name="円/楕円 365"/>
        <xdr:cNvSpPr/>
      </xdr:nvSpPr>
      <xdr:spPr>
        <a:xfrm>
          <a:off x="10426700" y="95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128584</xdr:rowOff>
    </xdr:from>
    <xdr:ext cx="534377" cy="259045"/>
    <xdr:sp macro="" textlink="">
      <xdr:nvSpPr>
        <xdr:cNvPr id="367" name="農林水産業費該当値テキスト"/>
        <xdr:cNvSpPr txBox="1"/>
      </xdr:nvSpPr>
      <xdr:spPr>
        <a:xfrm>
          <a:off x="10528300" y="938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17311</xdr:rowOff>
    </xdr:from>
    <xdr:to>
      <xdr:col>14</xdr:col>
      <xdr:colOff>79375</xdr:colOff>
      <xdr:row>56</xdr:row>
      <xdr:rowOff>118911</xdr:rowOff>
    </xdr:to>
    <xdr:sp macro="" textlink="">
      <xdr:nvSpPr>
        <xdr:cNvPr id="368" name="円/楕円 367"/>
        <xdr:cNvSpPr/>
      </xdr:nvSpPr>
      <xdr:spPr>
        <a:xfrm>
          <a:off x="9588500" y="96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135438</xdr:rowOff>
    </xdr:from>
    <xdr:ext cx="534377" cy="259045"/>
    <xdr:sp macro="" textlink="">
      <xdr:nvSpPr>
        <xdr:cNvPr id="369" name="テキスト ボックス 368"/>
        <xdr:cNvSpPr txBox="1"/>
      </xdr:nvSpPr>
      <xdr:spPr>
        <a:xfrm>
          <a:off x="9372111" y="93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65135</xdr:rowOff>
    </xdr:from>
    <xdr:to>
      <xdr:col>12</xdr:col>
      <xdr:colOff>561975</xdr:colOff>
      <xdr:row>55</xdr:row>
      <xdr:rowOff>166735</xdr:rowOff>
    </xdr:to>
    <xdr:sp macro="" textlink="">
      <xdr:nvSpPr>
        <xdr:cNvPr id="370" name="円/楕円 369"/>
        <xdr:cNvSpPr/>
      </xdr:nvSpPr>
      <xdr:spPr>
        <a:xfrm>
          <a:off x="8699500" y="94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11812</xdr:rowOff>
    </xdr:from>
    <xdr:ext cx="534377" cy="259045"/>
    <xdr:sp macro="" textlink="">
      <xdr:nvSpPr>
        <xdr:cNvPr id="371" name="テキスト ボックス 370"/>
        <xdr:cNvSpPr txBox="1"/>
      </xdr:nvSpPr>
      <xdr:spPr>
        <a:xfrm>
          <a:off x="8483111" y="92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13041</xdr:rowOff>
    </xdr:from>
    <xdr:to>
      <xdr:col>11</xdr:col>
      <xdr:colOff>358775</xdr:colOff>
      <xdr:row>56</xdr:row>
      <xdr:rowOff>114641</xdr:rowOff>
    </xdr:to>
    <xdr:sp macro="" textlink="">
      <xdr:nvSpPr>
        <xdr:cNvPr id="372" name="円/楕円 371"/>
        <xdr:cNvSpPr/>
      </xdr:nvSpPr>
      <xdr:spPr>
        <a:xfrm>
          <a:off x="7810500" y="96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131168</xdr:rowOff>
    </xdr:from>
    <xdr:ext cx="534377" cy="259045"/>
    <xdr:sp macro="" textlink="">
      <xdr:nvSpPr>
        <xdr:cNvPr id="373" name="テキスト ボックス 372"/>
        <xdr:cNvSpPr txBox="1"/>
      </xdr:nvSpPr>
      <xdr:spPr>
        <a:xfrm>
          <a:off x="7594111" y="93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5525</xdr:rowOff>
    </xdr:from>
    <xdr:to>
      <xdr:col>10</xdr:col>
      <xdr:colOff>155575</xdr:colOff>
      <xdr:row>56</xdr:row>
      <xdr:rowOff>107125</xdr:rowOff>
    </xdr:to>
    <xdr:sp macro="" textlink="">
      <xdr:nvSpPr>
        <xdr:cNvPr id="374" name="円/楕円 373"/>
        <xdr:cNvSpPr/>
      </xdr:nvSpPr>
      <xdr:spPr>
        <a:xfrm>
          <a:off x="6921500" y="96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123652</xdr:rowOff>
    </xdr:from>
    <xdr:ext cx="534377" cy="259045"/>
    <xdr:sp macro="" textlink="">
      <xdr:nvSpPr>
        <xdr:cNvPr id="375" name="テキスト ボックス 374"/>
        <xdr:cNvSpPr txBox="1"/>
      </xdr:nvSpPr>
      <xdr:spPr>
        <a:xfrm>
          <a:off x="6705111" y="93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42675</xdr:rowOff>
    </xdr:from>
    <xdr:to>
      <xdr:col>15</xdr:col>
      <xdr:colOff>180975</xdr:colOff>
      <xdr:row>78</xdr:row>
      <xdr:rowOff>79251</xdr:rowOff>
    </xdr:to>
    <xdr:cxnSp macro="">
      <xdr:nvCxnSpPr>
        <xdr:cNvPr id="406" name="直線コネクタ 405"/>
        <xdr:cNvCxnSpPr/>
      </xdr:nvCxnSpPr>
      <xdr:spPr>
        <a:xfrm>
          <a:off x="9639300" y="1341577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42675</xdr:rowOff>
    </xdr:from>
    <xdr:to>
      <xdr:col>14</xdr:col>
      <xdr:colOff>28575</xdr:colOff>
      <xdr:row>78</xdr:row>
      <xdr:rowOff>93131</xdr:rowOff>
    </xdr:to>
    <xdr:cxnSp macro="">
      <xdr:nvCxnSpPr>
        <xdr:cNvPr id="409" name="直線コネクタ 408"/>
        <xdr:cNvCxnSpPr/>
      </xdr:nvCxnSpPr>
      <xdr:spPr>
        <a:xfrm flipV="1">
          <a:off x="8750300" y="13415775"/>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93131</xdr:rowOff>
    </xdr:from>
    <xdr:to>
      <xdr:col>12</xdr:col>
      <xdr:colOff>511175</xdr:colOff>
      <xdr:row>78</xdr:row>
      <xdr:rowOff>156322</xdr:rowOff>
    </xdr:to>
    <xdr:cxnSp macro="">
      <xdr:nvCxnSpPr>
        <xdr:cNvPr id="412" name="直線コネクタ 411"/>
        <xdr:cNvCxnSpPr/>
      </xdr:nvCxnSpPr>
      <xdr:spPr>
        <a:xfrm flipV="1">
          <a:off x="7861300" y="13466231"/>
          <a:ext cx="8890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156322</xdr:rowOff>
    </xdr:from>
    <xdr:to>
      <xdr:col>11</xdr:col>
      <xdr:colOff>307975</xdr:colOff>
      <xdr:row>78</xdr:row>
      <xdr:rowOff>169238</xdr:rowOff>
    </xdr:to>
    <xdr:cxnSp macro="">
      <xdr:nvCxnSpPr>
        <xdr:cNvPr id="415" name="直線コネクタ 414"/>
        <xdr:cNvCxnSpPr/>
      </xdr:nvCxnSpPr>
      <xdr:spPr>
        <a:xfrm flipV="1">
          <a:off x="6972300" y="1352942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28451</xdr:rowOff>
    </xdr:from>
    <xdr:to>
      <xdr:col>15</xdr:col>
      <xdr:colOff>231775</xdr:colOff>
      <xdr:row>78</xdr:row>
      <xdr:rowOff>130051</xdr:rowOff>
    </xdr:to>
    <xdr:sp macro="" textlink="">
      <xdr:nvSpPr>
        <xdr:cNvPr id="425" name="円/楕円 424"/>
        <xdr:cNvSpPr/>
      </xdr:nvSpPr>
      <xdr:spPr>
        <a:xfrm>
          <a:off x="10426700" y="134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6878</xdr:rowOff>
    </xdr:from>
    <xdr:ext cx="534377" cy="259045"/>
    <xdr:sp macro="" textlink="">
      <xdr:nvSpPr>
        <xdr:cNvPr id="426" name="商工費該当値テキスト"/>
        <xdr:cNvSpPr txBox="1"/>
      </xdr:nvSpPr>
      <xdr:spPr>
        <a:xfrm>
          <a:off x="10528300" y="133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163325</xdr:rowOff>
    </xdr:from>
    <xdr:to>
      <xdr:col>14</xdr:col>
      <xdr:colOff>79375</xdr:colOff>
      <xdr:row>78</xdr:row>
      <xdr:rowOff>93475</xdr:rowOff>
    </xdr:to>
    <xdr:sp macro="" textlink="">
      <xdr:nvSpPr>
        <xdr:cNvPr id="427" name="円/楕円 426"/>
        <xdr:cNvSpPr/>
      </xdr:nvSpPr>
      <xdr:spPr>
        <a:xfrm>
          <a:off x="9588500" y="133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84602</xdr:rowOff>
    </xdr:from>
    <xdr:ext cx="534377" cy="259045"/>
    <xdr:sp macro="" textlink="">
      <xdr:nvSpPr>
        <xdr:cNvPr id="428" name="テキスト ボックス 427"/>
        <xdr:cNvSpPr txBox="1"/>
      </xdr:nvSpPr>
      <xdr:spPr>
        <a:xfrm>
          <a:off x="9372111" y="134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42331</xdr:rowOff>
    </xdr:from>
    <xdr:to>
      <xdr:col>12</xdr:col>
      <xdr:colOff>561975</xdr:colOff>
      <xdr:row>78</xdr:row>
      <xdr:rowOff>143931</xdr:rowOff>
    </xdr:to>
    <xdr:sp macro="" textlink="">
      <xdr:nvSpPr>
        <xdr:cNvPr id="429" name="円/楕円 428"/>
        <xdr:cNvSpPr/>
      </xdr:nvSpPr>
      <xdr:spPr>
        <a:xfrm>
          <a:off x="8699500" y="134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135058</xdr:rowOff>
    </xdr:from>
    <xdr:ext cx="534377" cy="259045"/>
    <xdr:sp macro="" textlink="">
      <xdr:nvSpPr>
        <xdr:cNvPr id="430" name="テキスト ボックス 429"/>
        <xdr:cNvSpPr txBox="1"/>
      </xdr:nvSpPr>
      <xdr:spPr>
        <a:xfrm>
          <a:off x="8483111" y="135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105522</xdr:rowOff>
    </xdr:from>
    <xdr:to>
      <xdr:col>11</xdr:col>
      <xdr:colOff>358775</xdr:colOff>
      <xdr:row>79</xdr:row>
      <xdr:rowOff>35672</xdr:rowOff>
    </xdr:to>
    <xdr:sp macro="" textlink="">
      <xdr:nvSpPr>
        <xdr:cNvPr id="431" name="円/楕円 430"/>
        <xdr:cNvSpPr/>
      </xdr:nvSpPr>
      <xdr:spPr>
        <a:xfrm>
          <a:off x="7810500" y="134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26799</xdr:rowOff>
    </xdr:from>
    <xdr:ext cx="469744" cy="259045"/>
    <xdr:sp macro="" textlink="">
      <xdr:nvSpPr>
        <xdr:cNvPr id="432" name="テキスト ボックス 431"/>
        <xdr:cNvSpPr txBox="1"/>
      </xdr:nvSpPr>
      <xdr:spPr>
        <a:xfrm>
          <a:off x="7626427" y="135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118438</xdr:rowOff>
    </xdr:from>
    <xdr:to>
      <xdr:col>10</xdr:col>
      <xdr:colOff>155575</xdr:colOff>
      <xdr:row>79</xdr:row>
      <xdr:rowOff>48588</xdr:rowOff>
    </xdr:to>
    <xdr:sp macro="" textlink="">
      <xdr:nvSpPr>
        <xdr:cNvPr id="433" name="円/楕円 432"/>
        <xdr:cNvSpPr/>
      </xdr:nvSpPr>
      <xdr:spPr>
        <a:xfrm>
          <a:off x="6921500" y="134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39715</xdr:rowOff>
    </xdr:from>
    <xdr:ext cx="469744" cy="259045"/>
    <xdr:sp macro="" textlink="">
      <xdr:nvSpPr>
        <xdr:cNvPr id="434" name="テキスト ボックス 433"/>
        <xdr:cNvSpPr txBox="1"/>
      </xdr:nvSpPr>
      <xdr:spPr>
        <a:xfrm>
          <a:off x="6737427" y="1358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95107</xdr:rowOff>
    </xdr:from>
    <xdr:to>
      <xdr:col>15</xdr:col>
      <xdr:colOff>180975</xdr:colOff>
      <xdr:row>98</xdr:row>
      <xdr:rowOff>97639</xdr:rowOff>
    </xdr:to>
    <xdr:cxnSp macro="">
      <xdr:nvCxnSpPr>
        <xdr:cNvPr id="461" name="直線コネクタ 460"/>
        <xdr:cNvCxnSpPr/>
      </xdr:nvCxnSpPr>
      <xdr:spPr>
        <a:xfrm flipV="1">
          <a:off x="9639300" y="16897207"/>
          <a:ext cx="8382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97639</xdr:rowOff>
    </xdr:from>
    <xdr:to>
      <xdr:col>14</xdr:col>
      <xdr:colOff>28575</xdr:colOff>
      <xdr:row>98</xdr:row>
      <xdr:rowOff>108764</xdr:rowOff>
    </xdr:to>
    <xdr:cxnSp macro="">
      <xdr:nvCxnSpPr>
        <xdr:cNvPr id="464" name="直線コネクタ 463"/>
        <xdr:cNvCxnSpPr/>
      </xdr:nvCxnSpPr>
      <xdr:spPr>
        <a:xfrm flipV="1">
          <a:off x="8750300" y="1689973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103766</xdr:rowOff>
    </xdr:from>
    <xdr:to>
      <xdr:col>12</xdr:col>
      <xdr:colOff>511175</xdr:colOff>
      <xdr:row>98</xdr:row>
      <xdr:rowOff>108764</xdr:rowOff>
    </xdr:to>
    <xdr:cxnSp macro="">
      <xdr:nvCxnSpPr>
        <xdr:cNvPr id="467" name="直線コネクタ 466"/>
        <xdr:cNvCxnSpPr/>
      </xdr:nvCxnSpPr>
      <xdr:spPr>
        <a:xfrm>
          <a:off x="7861300" y="16905866"/>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94918</xdr:rowOff>
    </xdr:from>
    <xdr:to>
      <xdr:col>11</xdr:col>
      <xdr:colOff>307975</xdr:colOff>
      <xdr:row>98</xdr:row>
      <xdr:rowOff>103766</xdr:rowOff>
    </xdr:to>
    <xdr:cxnSp macro="">
      <xdr:nvCxnSpPr>
        <xdr:cNvPr id="470" name="直線コネクタ 469"/>
        <xdr:cNvCxnSpPr/>
      </xdr:nvCxnSpPr>
      <xdr:spPr>
        <a:xfrm>
          <a:off x="6972300" y="1689701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44307</xdr:rowOff>
    </xdr:from>
    <xdr:to>
      <xdr:col>15</xdr:col>
      <xdr:colOff>231775</xdr:colOff>
      <xdr:row>98</xdr:row>
      <xdr:rowOff>145907</xdr:rowOff>
    </xdr:to>
    <xdr:sp macro="" textlink="">
      <xdr:nvSpPr>
        <xdr:cNvPr id="480" name="円/楕円 479"/>
        <xdr:cNvSpPr/>
      </xdr:nvSpPr>
      <xdr:spPr>
        <a:xfrm>
          <a:off x="10426700" y="168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46839</xdr:rowOff>
    </xdr:from>
    <xdr:to>
      <xdr:col>14</xdr:col>
      <xdr:colOff>79375</xdr:colOff>
      <xdr:row>98</xdr:row>
      <xdr:rowOff>148439</xdr:rowOff>
    </xdr:to>
    <xdr:sp macro="" textlink="">
      <xdr:nvSpPr>
        <xdr:cNvPr id="482" name="円/楕円 481"/>
        <xdr:cNvSpPr/>
      </xdr:nvSpPr>
      <xdr:spPr>
        <a:xfrm>
          <a:off x="9588500" y="168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139566</xdr:rowOff>
    </xdr:from>
    <xdr:ext cx="534377" cy="259045"/>
    <xdr:sp macro="" textlink="">
      <xdr:nvSpPr>
        <xdr:cNvPr id="483" name="テキスト ボックス 482"/>
        <xdr:cNvSpPr txBox="1"/>
      </xdr:nvSpPr>
      <xdr:spPr>
        <a:xfrm>
          <a:off x="9372111" y="169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57964</xdr:rowOff>
    </xdr:from>
    <xdr:to>
      <xdr:col>12</xdr:col>
      <xdr:colOff>561975</xdr:colOff>
      <xdr:row>98</xdr:row>
      <xdr:rowOff>159564</xdr:rowOff>
    </xdr:to>
    <xdr:sp macro="" textlink="">
      <xdr:nvSpPr>
        <xdr:cNvPr id="484" name="円/楕円 483"/>
        <xdr:cNvSpPr/>
      </xdr:nvSpPr>
      <xdr:spPr>
        <a:xfrm>
          <a:off x="8699500" y="168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150691</xdr:rowOff>
    </xdr:from>
    <xdr:ext cx="534377" cy="259045"/>
    <xdr:sp macro="" textlink="">
      <xdr:nvSpPr>
        <xdr:cNvPr id="485" name="テキスト ボックス 484"/>
        <xdr:cNvSpPr txBox="1"/>
      </xdr:nvSpPr>
      <xdr:spPr>
        <a:xfrm>
          <a:off x="8483111" y="169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52966</xdr:rowOff>
    </xdr:from>
    <xdr:to>
      <xdr:col>11</xdr:col>
      <xdr:colOff>358775</xdr:colOff>
      <xdr:row>98</xdr:row>
      <xdr:rowOff>154566</xdr:rowOff>
    </xdr:to>
    <xdr:sp macro="" textlink="">
      <xdr:nvSpPr>
        <xdr:cNvPr id="486" name="円/楕円 485"/>
        <xdr:cNvSpPr/>
      </xdr:nvSpPr>
      <xdr:spPr>
        <a:xfrm>
          <a:off x="7810500" y="168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145693</xdr:rowOff>
    </xdr:from>
    <xdr:ext cx="534377" cy="259045"/>
    <xdr:sp macro="" textlink="">
      <xdr:nvSpPr>
        <xdr:cNvPr id="487" name="テキスト ボックス 486"/>
        <xdr:cNvSpPr txBox="1"/>
      </xdr:nvSpPr>
      <xdr:spPr>
        <a:xfrm>
          <a:off x="7594111" y="1694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44118</xdr:rowOff>
    </xdr:from>
    <xdr:to>
      <xdr:col>10</xdr:col>
      <xdr:colOff>155575</xdr:colOff>
      <xdr:row>98</xdr:row>
      <xdr:rowOff>145718</xdr:rowOff>
    </xdr:to>
    <xdr:sp macro="" textlink="">
      <xdr:nvSpPr>
        <xdr:cNvPr id="488" name="円/楕円 487"/>
        <xdr:cNvSpPr/>
      </xdr:nvSpPr>
      <xdr:spPr>
        <a:xfrm>
          <a:off x="6921500" y="168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136845</xdr:rowOff>
    </xdr:from>
    <xdr:ext cx="534377" cy="259045"/>
    <xdr:sp macro="" textlink="">
      <xdr:nvSpPr>
        <xdr:cNvPr id="489" name="テキスト ボックス 488"/>
        <xdr:cNvSpPr txBox="1"/>
      </xdr:nvSpPr>
      <xdr:spPr>
        <a:xfrm>
          <a:off x="6705111" y="169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39149</xdr:rowOff>
    </xdr:from>
    <xdr:to>
      <xdr:col>23</xdr:col>
      <xdr:colOff>517525</xdr:colOff>
      <xdr:row>37</xdr:row>
      <xdr:rowOff>77080</xdr:rowOff>
    </xdr:to>
    <xdr:cxnSp macro="">
      <xdr:nvCxnSpPr>
        <xdr:cNvPr id="520" name="直線コネクタ 519"/>
        <xdr:cNvCxnSpPr/>
      </xdr:nvCxnSpPr>
      <xdr:spPr>
        <a:xfrm>
          <a:off x="15481300" y="6382799"/>
          <a:ext cx="8382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39149</xdr:rowOff>
    </xdr:from>
    <xdr:to>
      <xdr:col>22</xdr:col>
      <xdr:colOff>365125</xdr:colOff>
      <xdr:row>37</xdr:row>
      <xdr:rowOff>63952</xdr:rowOff>
    </xdr:to>
    <xdr:cxnSp macro="">
      <xdr:nvCxnSpPr>
        <xdr:cNvPr id="523" name="直線コネクタ 522"/>
        <xdr:cNvCxnSpPr/>
      </xdr:nvCxnSpPr>
      <xdr:spPr>
        <a:xfrm flipV="1">
          <a:off x="14592300" y="638279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118751</xdr:rowOff>
    </xdr:from>
    <xdr:to>
      <xdr:col>21</xdr:col>
      <xdr:colOff>161925</xdr:colOff>
      <xdr:row>37</xdr:row>
      <xdr:rowOff>63952</xdr:rowOff>
    </xdr:to>
    <xdr:cxnSp macro="">
      <xdr:nvCxnSpPr>
        <xdr:cNvPr id="526" name="直線コネクタ 525"/>
        <xdr:cNvCxnSpPr/>
      </xdr:nvCxnSpPr>
      <xdr:spPr>
        <a:xfrm>
          <a:off x="13703300" y="6290951"/>
          <a:ext cx="889000" cy="1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156192</xdr:rowOff>
    </xdr:from>
    <xdr:to>
      <xdr:col>19</xdr:col>
      <xdr:colOff>644525</xdr:colOff>
      <xdr:row>36</xdr:row>
      <xdr:rowOff>118751</xdr:rowOff>
    </xdr:to>
    <xdr:cxnSp macro="">
      <xdr:nvCxnSpPr>
        <xdr:cNvPr id="529" name="直線コネクタ 528"/>
        <xdr:cNvCxnSpPr/>
      </xdr:nvCxnSpPr>
      <xdr:spPr>
        <a:xfrm>
          <a:off x="12814300" y="6156942"/>
          <a:ext cx="889000" cy="13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26280</xdr:rowOff>
    </xdr:from>
    <xdr:to>
      <xdr:col>23</xdr:col>
      <xdr:colOff>568325</xdr:colOff>
      <xdr:row>37</xdr:row>
      <xdr:rowOff>127880</xdr:rowOff>
    </xdr:to>
    <xdr:sp macro="" textlink="">
      <xdr:nvSpPr>
        <xdr:cNvPr id="539" name="円/楕円 538"/>
        <xdr:cNvSpPr/>
      </xdr:nvSpPr>
      <xdr:spPr>
        <a:xfrm>
          <a:off x="16268700" y="63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4707</xdr:rowOff>
    </xdr:from>
    <xdr:ext cx="534377" cy="259045"/>
    <xdr:sp macro="" textlink="">
      <xdr:nvSpPr>
        <xdr:cNvPr id="540" name="消防費該当値テキスト"/>
        <xdr:cNvSpPr txBox="1"/>
      </xdr:nvSpPr>
      <xdr:spPr>
        <a:xfrm>
          <a:off x="16370300" y="634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159799</xdr:rowOff>
    </xdr:from>
    <xdr:to>
      <xdr:col>22</xdr:col>
      <xdr:colOff>415925</xdr:colOff>
      <xdr:row>37</xdr:row>
      <xdr:rowOff>89949</xdr:rowOff>
    </xdr:to>
    <xdr:sp macro="" textlink="">
      <xdr:nvSpPr>
        <xdr:cNvPr id="541" name="円/楕円 540"/>
        <xdr:cNvSpPr/>
      </xdr:nvSpPr>
      <xdr:spPr>
        <a:xfrm>
          <a:off x="15430500" y="63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81076</xdr:rowOff>
    </xdr:from>
    <xdr:ext cx="534377" cy="259045"/>
    <xdr:sp macro="" textlink="">
      <xdr:nvSpPr>
        <xdr:cNvPr id="542" name="テキスト ボックス 541"/>
        <xdr:cNvSpPr txBox="1"/>
      </xdr:nvSpPr>
      <xdr:spPr>
        <a:xfrm>
          <a:off x="15214111" y="64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13152</xdr:rowOff>
    </xdr:from>
    <xdr:to>
      <xdr:col>21</xdr:col>
      <xdr:colOff>212725</xdr:colOff>
      <xdr:row>37</xdr:row>
      <xdr:rowOff>114752</xdr:rowOff>
    </xdr:to>
    <xdr:sp macro="" textlink="">
      <xdr:nvSpPr>
        <xdr:cNvPr id="543" name="円/楕円 542"/>
        <xdr:cNvSpPr/>
      </xdr:nvSpPr>
      <xdr:spPr>
        <a:xfrm>
          <a:off x="14541500" y="63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105879</xdr:rowOff>
    </xdr:from>
    <xdr:ext cx="534377" cy="259045"/>
    <xdr:sp macro="" textlink="">
      <xdr:nvSpPr>
        <xdr:cNvPr id="544" name="テキスト ボックス 543"/>
        <xdr:cNvSpPr txBox="1"/>
      </xdr:nvSpPr>
      <xdr:spPr>
        <a:xfrm>
          <a:off x="14325111" y="644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67951</xdr:rowOff>
    </xdr:from>
    <xdr:to>
      <xdr:col>20</xdr:col>
      <xdr:colOff>9525</xdr:colOff>
      <xdr:row>36</xdr:row>
      <xdr:rowOff>169551</xdr:rowOff>
    </xdr:to>
    <xdr:sp macro="" textlink="">
      <xdr:nvSpPr>
        <xdr:cNvPr id="545" name="円/楕円 544"/>
        <xdr:cNvSpPr/>
      </xdr:nvSpPr>
      <xdr:spPr>
        <a:xfrm>
          <a:off x="13652500" y="62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14628</xdr:rowOff>
    </xdr:from>
    <xdr:ext cx="534377" cy="259045"/>
    <xdr:sp macro="" textlink="">
      <xdr:nvSpPr>
        <xdr:cNvPr id="546" name="テキスト ボックス 545"/>
        <xdr:cNvSpPr txBox="1"/>
      </xdr:nvSpPr>
      <xdr:spPr>
        <a:xfrm>
          <a:off x="13436111" y="60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105392</xdr:rowOff>
    </xdr:from>
    <xdr:to>
      <xdr:col>18</xdr:col>
      <xdr:colOff>492125</xdr:colOff>
      <xdr:row>36</xdr:row>
      <xdr:rowOff>35542</xdr:rowOff>
    </xdr:to>
    <xdr:sp macro="" textlink="">
      <xdr:nvSpPr>
        <xdr:cNvPr id="547" name="円/楕円 546"/>
        <xdr:cNvSpPr/>
      </xdr:nvSpPr>
      <xdr:spPr>
        <a:xfrm>
          <a:off x="12763500" y="61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52069</xdr:rowOff>
    </xdr:from>
    <xdr:ext cx="534377" cy="259045"/>
    <xdr:sp macro="" textlink="">
      <xdr:nvSpPr>
        <xdr:cNvPr id="548" name="テキスト ボックス 547"/>
        <xdr:cNvSpPr txBox="1"/>
      </xdr:nvSpPr>
      <xdr:spPr>
        <a:xfrm>
          <a:off x="12547111" y="5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73197</xdr:rowOff>
    </xdr:from>
    <xdr:to>
      <xdr:col>23</xdr:col>
      <xdr:colOff>517525</xdr:colOff>
      <xdr:row>57</xdr:row>
      <xdr:rowOff>78886</xdr:rowOff>
    </xdr:to>
    <xdr:cxnSp macro="">
      <xdr:nvCxnSpPr>
        <xdr:cNvPr id="579" name="直線コネクタ 578"/>
        <xdr:cNvCxnSpPr/>
      </xdr:nvCxnSpPr>
      <xdr:spPr>
        <a:xfrm flipV="1">
          <a:off x="15481300" y="9845847"/>
          <a:ext cx="8382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78494</xdr:rowOff>
    </xdr:from>
    <xdr:to>
      <xdr:col>22</xdr:col>
      <xdr:colOff>365125</xdr:colOff>
      <xdr:row>57</xdr:row>
      <xdr:rowOff>78886</xdr:rowOff>
    </xdr:to>
    <xdr:cxnSp macro="">
      <xdr:nvCxnSpPr>
        <xdr:cNvPr id="582" name="直線コネクタ 581"/>
        <xdr:cNvCxnSpPr/>
      </xdr:nvCxnSpPr>
      <xdr:spPr>
        <a:xfrm>
          <a:off x="14592300" y="9851144"/>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72805</xdr:rowOff>
    </xdr:from>
    <xdr:to>
      <xdr:col>21</xdr:col>
      <xdr:colOff>161925</xdr:colOff>
      <xdr:row>57</xdr:row>
      <xdr:rowOff>78494</xdr:rowOff>
    </xdr:to>
    <xdr:cxnSp macro="">
      <xdr:nvCxnSpPr>
        <xdr:cNvPr id="585" name="直線コネクタ 584"/>
        <xdr:cNvCxnSpPr/>
      </xdr:nvCxnSpPr>
      <xdr:spPr>
        <a:xfrm>
          <a:off x="13703300" y="9674005"/>
          <a:ext cx="889000" cy="17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72805</xdr:rowOff>
    </xdr:from>
    <xdr:to>
      <xdr:col>19</xdr:col>
      <xdr:colOff>644525</xdr:colOff>
      <xdr:row>56</xdr:row>
      <xdr:rowOff>142411</xdr:rowOff>
    </xdr:to>
    <xdr:cxnSp macro="">
      <xdr:nvCxnSpPr>
        <xdr:cNvPr id="588" name="直線コネクタ 587"/>
        <xdr:cNvCxnSpPr/>
      </xdr:nvCxnSpPr>
      <xdr:spPr>
        <a:xfrm flipV="1">
          <a:off x="12814300" y="9674005"/>
          <a:ext cx="889000" cy="6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22397</xdr:rowOff>
    </xdr:from>
    <xdr:to>
      <xdr:col>23</xdr:col>
      <xdr:colOff>568325</xdr:colOff>
      <xdr:row>57</xdr:row>
      <xdr:rowOff>123997</xdr:rowOff>
    </xdr:to>
    <xdr:sp macro="" textlink="">
      <xdr:nvSpPr>
        <xdr:cNvPr id="598" name="円/楕円 597"/>
        <xdr:cNvSpPr/>
      </xdr:nvSpPr>
      <xdr:spPr>
        <a:xfrm>
          <a:off x="16268700" y="97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824</xdr:rowOff>
    </xdr:from>
    <xdr:ext cx="534377" cy="259045"/>
    <xdr:sp macro="" textlink="">
      <xdr:nvSpPr>
        <xdr:cNvPr id="599" name="教育費該当値テキスト"/>
        <xdr:cNvSpPr txBox="1"/>
      </xdr:nvSpPr>
      <xdr:spPr>
        <a:xfrm>
          <a:off x="16370300" y="97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56,432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28086</xdr:rowOff>
    </xdr:from>
    <xdr:to>
      <xdr:col>22</xdr:col>
      <xdr:colOff>415925</xdr:colOff>
      <xdr:row>57</xdr:row>
      <xdr:rowOff>129686</xdr:rowOff>
    </xdr:to>
    <xdr:sp macro="" textlink="">
      <xdr:nvSpPr>
        <xdr:cNvPr id="600" name="円/楕円 599"/>
        <xdr:cNvSpPr/>
      </xdr:nvSpPr>
      <xdr:spPr>
        <a:xfrm>
          <a:off x="15430500" y="98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120813</xdr:rowOff>
    </xdr:from>
    <xdr:ext cx="534377" cy="259045"/>
    <xdr:sp macro="" textlink="">
      <xdr:nvSpPr>
        <xdr:cNvPr id="601" name="テキスト ボックス 600"/>
        <xdr:cNvSpPr txBox="1"/>
      </xdr:nvSpPr>
      <xdr:spPr>
        <a:xfrm>
          <a:off x="15214111" y="98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27694</xdr:rowOff>
    </xdr:from>
    <xdr:to>
      <xdr:col>21</xdr:col>
      <xdr:colOff>212725</xdr:colOff>
      <xdr:row>57</xdr:row>
      <xdr:rowOff>129294</xdr:rowOff>
    </xdr:to>
    <xdr:sp macro="" textlink="">
      <xdr:nvSpPr>
        <xdr:cNvPr id="602" name="円/楕円 601"/>
        <xdr:cNvSpPr/>
      </xdr:nvSpPr>
      <xdr:spPr>
        <a:xfrm>
          <a:off x="14541500" y="9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145821</xdr:rowOff>
    </xdr:from>
    <xdr:ext cx="534377" cy="259045"/>
    <xdr:sp macro="" textlink="">
      <xdr:nvSpPr>
        <xdr:cNvPr id="603" name="テキスト ボックス 602"/>
        <xdr:cNvSpPr txBox="1"/>
      </xdr:nvSpPr>
      <xdr:spPr>
        <a:xfrm>
          <a:off x="14325111" y="9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22005</xdr:rowOff>
    </xdr:from>
    <xdr:to>
      <xdr:col>20</xdr:col>
      <xdr:colOff>9525</xdr:colOff>
      <xdr:row>56</xdr:row>
      <xdr:rowOff>123605</xdr:rowOff>
    </xdr:to>
    <xdr:sp macro="" textlink="">
      <xdr:nvSpPr>
        <xdr:cNvPr id="604" name="円/楕円 603"/>
        <xdr:cNvSpPr/>
      </xdr:nvSpPr>
      <xdr:spPr>
        <a:xfrm>
          <a:off x="13652500" y="96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140132</xdr:rowOff>
    </xdr:from>
    <xdr:ext cx="534377" cy="259045"/>
    <xdr:sp macro="" textlink="">
      <xdr:nvSpPr>
        <xdr:cNvPr id="605" name="テキスト ボックス 604"/>
        <xdr:cNvSpPr txBox="1"/>
      </xdr:nvSpPr>
      <xdr:spPr>
        <a:xfrm>
          <a:off x="13436111" y="939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91611</xdr:rowOff>
    </xdr:from>
    <xdr:to>
      <xdr:col>18</xdr:col>
      <xdr:colOff>492125</xdr:colOff>
      <xdr:row>57</xdr:row>
      <xdr:rowOff>21761</xdr:rowOff>
    </xdr:to>
    <xdr:sp macro="" textlink="">
      <xdr:nvSpPr>
        <xdr:cNvPr id="606" name="円/楕円 605"/>
        <xdr:cNvSpPr/>
      </xdr:nvSpPr>
      <xdr:spPr>
        <a:xfrm>
          <a:off x="12763500" y="96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38288</xdr:rowOff>
    </xdr:from>
    <xdr:ext cx="534377" cy="259045"/>
    <xdr:sp macro="" textlink="">
      <xdr:nvSpPr>
        <xdr:cNvPr id="607" name="テキスト ボックス 606"/>
        <xdr:cNvSpPr txBox="1"/>
      </xdr:nvSpPr>
      <xdr:spPr>
        <a:xfrm>
          <a:off x="12547111" y="94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111806</xdr:rowOff>
    </xdr:from>
    <xdr:to>
      <xdr:col>23</xdr:col>
      <xdr:colOff>517525</xdr:colOff>
      <xdr:row>78</xdr:row>
      <xdr:rowOff>121289</xdr:rowOff>
    </xdr:to>
    <xdr:cxnSp macro="">
      <xdr:nvCxnSpPr>
        <xdr:cNvPr id="634" name="直線コネクタ 633"/>
        <xdr:cNvCxnSpPr/>
      </xdr:nvCxnSpPr>
      <xdr:spPr>
        <a:xfrm>
          <a:off x="15481300" y="13484906"/>
          <a:ext cx="8382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90436</xdr:rowOff>
    </xdr:from>
    <xdr:to>
      <xdr:col>22</xdr:col>
      <xdr:colOff>365125</xdr:colOff>
      <xdr:row>78</xdr:row>
      <xdr:rowOff>111806</xdr:rowOff>
    </xdr:to>
    <xdr:cxnSp macro="">
      <xdr:nvCxnSpPr>
        <xdr:cNvPr id="637" name="直線コネクタ 636"/>
        <xdr:cNvCxnSpPr/>
      </xdr:nvCxnSpPr>
      <xdr:spPr>
        <a:xfrm>
          <a:off x="14592300" y="13463536"/>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90436</xdr:rowOff>
    </xdr:from>
    <xdr:to>
      <xdr:col>21</xdr:col>
      <xdr:colOff>161925</xdr:colOff>
      <xdr:row>78</xdr:row>
      <xdr:rowOff>100194</xdr:rowOff>
    </xdr:to>
    <xdr:cxnSp macro="">
      <xdr:nvCxnSpPr>
        <xdr:cNvPr id="640" name="直線コネクタ 639"/>
        <xdr:cNvCxnSpPr/>
      </xdr:nvCxnSpPr>
      <xdr:spPr>
        <a:xfrm flipV="1">
          <a:off x="13703300" y="13463536"/>
          <a:ext cx="889000" cy="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100194</xdr:rowOff>
    </xdr:from>
    <xdr:to>
      <xdr:col>19</xdr:col>
      <xdr:colOff>644525</xdr:colOff>
      <xdr:row>78</xdr:row>
      <xdr:rowOff>124681</xdr:rowOff>
    </xdr:to>
    <xdr:cxnSp macro="">
      <xdr:nvCxnSpPr>
        <xdr:cNvPr id="643" name="直線コネクタ 642"/>
        <xdr:cNvCxnSpPr/>
      </xdr:nvCxnSpPr>
      <xdr:spPr>
        <a:xfrm flipV="1">
          <a:off x="12814300" y="13473294"/>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70489</xdr:rowOff>
    </xdr:from>
    <xdr:to>
      <xdr:col>23</xdr:col>
      <xdr:colOff>568325</xdr:colOff>
      <xdr:row>79</xdr:row>
      <xdr:rowOff>639</xdr:rowOff>
    </xdr:to>
    <xdr:sp macro="" textlink="">
      <xdr:nvSpPr>
        <xdr:cNvPr id="653" name="円/楕円 652"/>
        <xdr:cNvSpPr/>
      </xdr:nvSpPr>
      <xdr:spPr>
        <a:xfrm>
          <a:off x="16268700" y="134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61006</xdr:rowOff>
    </xdr:from>
    <xdr:to>
      <xdr:col>22</xdr:col>
      <xdr:colOff>415925</xdr:colOff>
      <xdr:row>78</xdr:row>
      <xdr:rowOff>162606</xdr:rowOff>
    </xdr:to>
    <xdr:sp macro="" textlink="">
      <xdr:nvSpPr>
        <xdr:cNvPr id="655" name="円/楕円 654"/>
        <xdr:cNvSpPr/>
      </xdr:nvSpPr>
      <xdr:spPr>
        <a:xfrm>
          <a:off x="15430500" y="134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153733</xdr:rowOff>
    </xdr:from>
    <xdr:ext cx="469744" cy="259045"/>
    <xdr:sp macro="" textlink="">
      <xdr:nvSpPr>
        <xdr:cNvPr id="656" name="テキスト ボックス 655"/>
        <xdr:cNvSpPr txBox="1"/>
      </xdr:nvSpPr>
      <xdr:spPr>
        <a:xfrm>
          <a:off x="15246427" y="135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39636</xdr:rowOff>
    </xdr:from>
    <xdr:to>
      <xdr:col>21</xdr:col>
      <xdr:colOff>212725</xdr:colOff>
      <xdr:row>78</xdr:row>
      <xdr:rowOff>141236</xdr:rowOff>
    </xdr:to>
    <xdr:sp macro="" textlink="">
      <xdr:nvSpPr>
        <xdr:cNvPr id="657" name="円/楕円 656"/>
        <xdr:cNvSpPr/>
      </xdr:nvSpPr>
      <xdr:spPr>
        <a:xfrm>
          <a:off x="14541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157763</xdr:rowOff>
    </xdr:from>
    <xdr:ext cx="534377" cy="259045"/>
    <xdr:sp macro="" textlink="">
      <xdr:nvSpPr>
        <xdr:cNvPr id="658" name="テキスト ボックス 657"/>
        <xdr:cNvSpPr txBox="1"/>
      </xdr:nvSpPr>
      <xdr:spPr>
        <a:xfrm>
          <a:off x="14325111" y="1318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49394</xdr:rowOff>
    </xdr:from>
    <xdr:to>
      <xdr:col>20</xdr:col>
      <xdr:colOff>9525</xdr:colOff>
      <xdr:row>78</xdr:row>
      <xdr:rowOff>150994</xdr:rowOff>
    </xdr:to>
    <xdr:sp macro="" textlink="">
      <xdr:nvSpPr>
        <xdr:cNvPr id="659" name="円/楕円 658"/>
        <xdr:cNvSpPr/>
      </xdr:nvSpPr>
      <xdr:spPr>
        <a:xfrm>
          <a:off x="13652500" y="134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142121</xdr:rowOff>
    </xdr:from>
    <xdr:ext cx="469744" cy="259045"/>
    <xdr:sp macro="" textlink="">
      <xdr:nvSpPr>
        <xdr:cNvPr id="660" name="テキスト ボックス 659"/>
        <xdr:cNvSpPr txBox="1"/>
      </xdr:nvSpPr>
      <xdr:spPr>
        <a:xfrm>
          <a:off x="13468427" y="135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73881</xdr:rowOff>
    </xdr:from>
    <xdr:to>
      <xdr:col>18</xdr:col>
      <xdr:colOff>492125</xdr:colOff>
      <xdr:row>79</xdr:row>
      <xdr:rowOff>4031</xdr:rowOff>
    </xdr:to>
    <xdr:sp macro="" textlink="">
      <xdr:nvSpPr>
        <xdr:cNvPr id="661" name="円/楕円 660"/>
        <xdr:cNvSpPr/>
      </xdr:nvSpPr>
      <xdr:spPr>
        <a:xfrm>
          <a:off x="12763500" y="134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166608</xdr:rowOff>
    </xdr:from>
    <xdr:ext cx="469744" cy="259045"/>
    <xdr:sp macro="" textlink="">
      <xdr:nvSpPr>
        <xdr:cNvPr id="662" name="テキスト ボックス 661"/>
        <xdr:cNvSpPr txBox="1"/>
      </xdr:nvSpPr>
      <xdr:spPr>
        <a:xfrm>
          <a:off x="12579427" y="1353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2680</xdr:rowOff>
    </xdr:from>
    <xdr:to>
      <xdr:col>23</xdr:col>
      <xdr:colOff>517525</xdr:colOff>
      <xdr:row>97</xdr:row>
      <xdr:rowOff>45563</xdr:rowOff>
    </xdr:to>
    <xdr:cxnSp macro="">
      <xdr:nvCxnSpPr>
        <xdr:cNvPr id="691" name="直線コネクタ 690"/>
        <xdr:cNvCxnSpPr/>
      </xdr:nvCxnSpPr>
      <xdr:spPr>
        <a:xfrm>
          <a:off x="15481300" y="16633330"/>
          <a:ext cx="8382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111080</xdr:rowOff>
    </xdr:from>
    <xdr:to>
      <xdr:col>22</xdr:col>
      <xdr:colOff>365125</xdr:colOff>
      <xdr:row>97</xdr:row>
      <xdr:rowOff>2680</xdr:rowOff>
    </xdr:to>
    <xdr:cxnSp macro="">
      <xdr:nvCxnSpPr>
        <xdr:cNvPr id="694" name="直線コネクタ 693"/>
        <xdr:cNvCxnSpPr/>
      </xdr:nvCxnSpPr>
      <xdr:spPr>
        <a:xfrm>
          <a:off x="14592300" y="16570280"/>
          <a:ext cx="889000" cy="6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111080</xdr:rowOff>
    </xdr:from>
    <xdr:to>
      <xdr:col>21</xdr:col>
      <xdr:colOff>161925</xdr:colOff>
      <xdr:row>96</xdr:row>
      <xdr:rowOff>144776</xdr:rowOff>
    </xdr:to>
    <xdr:cxnSp macro="">
      <xdr:nvCxnSpPr>
        <xdr:cNvPr id="697" name="直線コネクタ 696"/>
        <xdr:cNvCxnSpPr/>
      </xdr:nvCxnSpPr>
      <xdr:spPr>
        <a:xfrm flipV="1">
          <a:off x="13703300" y="16570280"/>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144776</xdr:rowOff>
    </xdr:from>
    <xdr:to>
      <xdr:col>19</xdr:col>
      <xdr:colOff>644525</xdr:colOff>
      <xdr:row>96</xdr:row>
      <xdr:rowOff>158175</xdr:rowOff>
    </xdr:to>
    <xdr:cxnSp macro="">
      <xdr:nvCxnSpPr>
        <xdr:cNvPr id="700" name="直線コネクタ 699"/>
        <xdr:cNvCxnSpPr/>
      </xdr:nvCxnSpPr>
      <xdr:spPr>
        <a:xfrm flipV="1">
          <a:off x="12814300" y="16603976"/>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166213</xdr:rowOff>
    </xdr:from>
    <xdr:to>
      <xdr:col>23</xdr:col>
      <xdr:colOff>568325</xdr:colOff>
      <xdr:row>97</xdr:row>
      <xdr:rowOff>96363</xdr:rowOff>
    </xdr:to>
    <xdr:sp macro="" textlink="">
      <xdr:nvSpPr>
        <xdr:cNvPr id="710" name="円/楕円 709"/>
        <xdr:cNvSpPr/>
      </xdr:nvSpPr>
      <xdr:spPr>
        <a:xfrm>
          <a:off x="16268700" y="166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17640</xdr:rowOff>
    </xdr:from>
    <xdr:ext cx="534377" cy="259045"/>
    <xdr:sp macro="" textlink="">
      <xdr:nvSpPr>
        <xdr:cNvPr id="711" name="公債費該当値テキスト"/>
        <xdr:cNvSpPr txBox="1"/>
      </xdr:nvSpPr>
      <xdr:spPr>
        <a:xfrm>
          <a:off x="16370300" y="164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123330</xdr:rowOff>
    </xdr:from>
    <xdr:to>
      <xdr:col>22</xdr:col>
      <xdr:colOff>415925</xdr:colOff>
      <xdr:row>97</xdr:row>
      <xdr:rowOff>53480</xdr:rowOff>
    </xdr:to>
    <xdr:sp macro="" textlink="">
      <xdr:nvSpPr>
        <xdr:cNvPr id="712" name="円/楕円 711"/>
        <xdr:cNvSpPr/>
      </xdr:nvSpPr>
      <xdr:spPr>
        <a:xfrm>
          <a:off x="15430500" y="165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70007</xdr:rowOff>
    </xdr:from>
    <xdr:ext cx="599010" cy="259045"/>
    <xdr:sp macro="" textlink="">
      <xdr:nvSpPr>
        <xdr:cNvPr id="713" name="テキスト ボックス 712"/>
        <xdr:cNvSpPr txBox="1"/>
      </xdr:nvSpPr>
      <xdr:spPr>
        <a:xfrm>
          <a:off x="15181794" y="163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60280</xdr:rowOff>
    </xdr:from>
    <xdr:to>
      <xdr:col>21</xdr:col>
      <xdr:colOff>212725</xdr:colOff>
      <xdr:row>96</xdr:row>
      <xdr:rowOff>161880</xdr:rowOff>
    </xdr:to>
    <xdr:sp macro="" textlink="">
      <xdr:nvSpPr>
        <xdr:cNvPr id="714" name="円/楕円 713"/>
        <xdr:cNvSpPr/>
      </xdr:nvSpPr>
      <xdr:spPr>
        <a:xfrm>
          <a:off x="14541500" y="165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6957</xdr:rowOff>
    </xdr:from>
    <xdr:ext cx="599010" cy="259045"/>
    <xdr:sp macro="" textlink="">
      <xdr:nvSpPr>
        <xdr:cNvPr id="715" name="テキスト ボックス 714"/>
        <xdr:cNvSpPr txBox="1"/>
      </xdr:nvSpPr>
      <xdr:spPr>
        <a:xfrm>
          <a:off x="14292794" y="1629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93976</xdr:rowOff>
    </xdr:from>
    <xdr:to>
      <xdr:col>20</xdr:col>
      <xdr:colOff>9525</xdr:colOff>
      <xdr:row>97</xdr:row>
      <xdr:rowOff>24126</xdr:rowOff>
    </xdr:to>
    <xdr:sp macro="" textlink="">
      <xdr:nvSpPr>
        <xdr:cNvPr id="716" name="円/楕円 715"/>
        <xdr:cNvSpPr/>
      </xdr:nvSpPr>
      <xdr:spPr>
        <a:xfrm>
          <a:off x="13652500" y="165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40653</xdr:rowOff>
    </xdr:from>
    <xdr:ext cx="599010" cy="259045"/>
    <xdr:sp macro="" textlink="">
      <xdr:nvSpPr>
        <xdr:cNvPr id="717" name="テキスト ボックス 716"/>
        <xdr:cNvSpPr txBox="1"/>
      </xdr:nvSpPr>
      <xdr:spPr>
        <a:xfrm>
          <a:off x="13403794" y="1632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107375</xdr:rowOff>
    </xdr:from>
    <xdr:to>
      <xdr:col>18</xdr:col>
      <xdr:colOff>492125</xdr:colOff>
      <xdr:row>97</xdr:row>
      <xdr:rowOff>37525</xdr:rowOff>
    </xdr:to>
    <xdr:sp macro="" textlink="">
      <xdr:nvSpPr>
        <xdr:cNvPr id="718" name="円/楕円 717"/>
        <xdr:cNvSpPr/>
      </xdr:nvSpPr>
      <xdr:spPr>
        <a:xfrm>
          <a:off x="12763500" y="16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54052</xdr:rowOff>
    </xdr:from>
    <xdr:ext cx="599010" cy="259045"/>
    <xdr:sp macro="" textlink="">
      <xdr:nvSpPr>
        <xdr:cNvPr id="719" name="テキスト ボックス 718"/>
        <xdr:cNvSpPr txBox="1"/>
      </xdr:nvSpPr>
      <xdr:spPr>
        <a:xfrm>
          <a:off x="12514794" y="1634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61214</xdr:rowOff>
    </xdr:from>
    <xdr:to>
      <xdr:col>32</xdr:col>
      <xdr:colOff>186689</xdr:colOff>
      <xdr:row>39</xdr:row>
      <xdr:rowOff>44450</xdr:rowOff>
    </xdr:to>
    <xdr:cxnSp macro="">
      <xdr:nvCxnSpPr>
        <xdr:cNvPr id="743" name="直線コネクタ 742"/>
        <xdr:cNvCxnSpPr/>
      </xdr:nvCxnSpPr>
      <xdr:spPr>
        <a:xfrm flipV="1">
          <a:off x="22159595" y="6404864"/>
          <a:ext cx="1269" cy="326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88257</xdr:rowOff>
    </xdr:from>
    <xdr:ext cx="249299" cy="259045"/>
    <xdr:sp macro="" textlink="">
      <xdr:nvSpPr>
        <xdr:cNvPr id="744" name="諸支出金最小値テキスト"/>
        <xdr:cNvSpPr txBox="1"/>
      </xdr:nvSpPr>
      <xdr:spPr>
        <a:xfrm>
          <a:off x="22212300" y="6774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7891</xdr:rowOff>
    </xdr:from>
    <xdr:ext cx="469744" cy="259045"/>
    <xdr:sp macro="" textlink="">
      <xdr:nvSpPr>
        <xdr:cNvPr id="746" name="諸支出金最大値テキスト"/>
        <xdr:cNvSpPr txBox="1"/>
      </xdr:nvSpPr>
      <xdr:spPr>
        <a:xfrm>
          <a:off x="22212300"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37</xdr:row>
      <xdr:rowOff>61214</xdr:rowOff>
    </xdr:from>
    <xdr:to>
      <xdr:col>32</xdr:col>
      <xdr:colOff>276225</xdr:colOff>
      <xdr:row>37</xdr:row>
      <xdr:rowOff>61214</xdr:rowOff>
    </xdr:to>
    <xdr:cxnSp macro="">
      <xdr:nvCxnSpPr>
        <xdr:cNvPr id="747" name="直線コネクタ 746"/>
        <xdr:cNvCxnSpPr/>
      </xdr:nvCxnSpPr>
      <xdr:spPr>
        <a:xfrm>
          <a:off x="22072600" y="640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5707</xdr:rowOff>
    </xdr:from>
    <xdr:ext cx="378565" cy="259045"/>
    <xdr:sp macro="" textlink="">
      <xdr:nvSpPr>
        <xdr:cNvPr id="749" name="諸支出金平均値テキスト"/>
        <xdr:cNvSpPr txBox="1"/>
      </xdr:nvSpPr>
      <xdr:spPr>
        <a:xfrm>
          <a:off x="22212300" y="6520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154280</xdr:rowOff>
    </xdr:from>
    <xdr:to>
      <xdr:col>32</xdr:col>
      <xdr:colOff>238125</xdr:colOff>
      <xdr:row>39</xdr:row>
      <xdr:rowOff>84430</xdr:rowOff>
    </xdr:to>
    <xdr:sp macro="" textlink="">
      <xdr:nvSpPr>
        <xdr:cNvPr id="750" name="フローチャート : 判断 749"/>
        <xdr:cNvSpPr/>
      </xdr:nvSpPr>
      <xdr:spPr>
        <a:xfrm>
          <a:off x="22110700" y="66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84531</xdr:rowOff>
    </xdr:from>
    <xdr:to>
      <xdr:col>31</xdr:col>
      <xdr:colOff>34925</xdr:colOff>
      <xdr:row>39</xdr:row>
      <xdr:rowOff>44450</xdr:rowOff>
    </xdr:to>
    <xdr:cxnSp macro="">
      <xdr:nvCxnSpPr>
        <xdr:cNvPr id="751" name="直線コネクタ 750"/>
        <xdr:cNvCxnSpPr/>
      </xdr:nvCxnSpPr>
      <xdr:spPr>
        <a:xfrm>
          <a:off x="20434300" y="5228031"/>
          <a:ext cx="889000" cy="150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146659</xdr:rowOff>
    </xdr:from>
    <xdr:to>
      <xdr:col>31</xdr:col>
      <xdr:colOff>85725</xdr:colOff>
      <xdr:row>39</xdr:row>
      <xdr:rowOff>76809</xdr:rowOff>
    </xdr:to>
    <xdr:sp macro="" textlink="">
      <xdr:nvSpPr>
        <xdr:cNvPr id="752" name="フローチャート : 判断 751"/>
        <xdr:cNvSpPr/>
      </xdr:nvSpPr>
      <xdr:spPr>
        <a:xfrm>
          <a:off x="21272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93337</xdr:rowOff>
    </xdr:from>
    <xdr:ext cx="378565" cy="259045"/>
    <xdr:sp macro="" textlink="">
      <xdr:nvSpPr>
        <xdr:cNvPr id="753" name="テキスト ボックス 752"/>
        <xdr:cNvSpPr txBox="1"/>
      </xdr:nvSpPr>
      <xdr:spPr>
        <a:xfrm>
          <a:off x="21134017" y="64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84531</xdr:rowOff>
    </xdr:from>
    <xdr:to>
      <xdr:col>29</xdr:col>
      <xdr:colOff>517525</xdr:colOff>
      <xdr:row>39</xdr:row>
      <xdr:rowOff>44450</xdr:rowOff>
    </xdr:to>
    <xdr:cxnSp macro="">
      <xdr:nvCxnSpPr>
        <xdr:cNvPr id="754" name="直線コネクタ 753"/>
        <xdr:cNvCxnSpPr/>
      </xdr:nvCxnSpPr>
      <xdr:spPr>
        <a:xfrm flipV="1">
          <a:off x="19545300" y="5228031"/>
          <a:ext cx="889000" cy="150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55" name="フローチャート : 判断 754"/>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36695</xdr:rowOff>
    </xdr:from>
    <xdr:ext cx="378565" cy="259045"/>
    <xdr:sp macro="" textlink="">
      <xdr:nvSpPr>
        <xdr:cNvPr id="756" name="テキスト ボックス 755"/>
        <xdr:cNvSpPr txBox="1"/>
      </xdr:nvSpPr>
      <xdr:spPr>
        <a:xfrm>
          <a:off x="20245017" y="672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126771</xdr:rowOff>
    </xdr:from>
    <xdr:to>
      <xdr:col>28</xdr:col>
      <xdr:colOff>365125</xdr:colOff>
      <xdr:row>39</xdr:row>
      <xdr:rowOff>56921</xdr:rowOff>
    </xdr:to>
    <xdr:sp macro="" textlink="">
      <xdr:nvSpPr>
        <xdr:cNvPr id="758" name="フローチャート : 判断 757"/>
        <xdr:cNvSpPr/>
      </xdr:nvSpPr>
      <xdr:spPr>
        <a:xfrm>
          <a:off x="19494500" y="66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73448</xdr:rowOff>
    </xdr:from>
    <xdr:ext cx="378565" cy="259045"/>
    <xdr:sp macro="" textlink="">
      <xdr:nvSpPr>
        <xdr:cNvPr id="759" name="テキスト ボックス 758"/>
        <xdr:cNvSpPr txBox="1"/>
      </xdr:nvSpPr>
      <xdr:spPr>
        <a:xfrm>
          <a:off x="19356017" y="64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116713</xdr:rowOff>
    </xdr:from>
    <xdr:to>
      <xdr:col>27</xdr:col>
      <xdr:colOff>161925</xdr:colOff>
      <xdr:row>39</xdr:row>
      <xdr:rowOff>46863</xdr:rowOff>
    </xdr:to>
    <xdr:sp macro="" textlink="">
      <xdr:nvSpPr>
        <xdr:cNvPr id="760" name="フローチャート : 判断 759"/>
        <xdr:cNvSpPr/>
      </xdr:nvSpPr>
      <xdr:spPr>
        <a:xfrm>
          <a:off x="18605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63390</xdr:rowOff>
    </xdr:from>
    <xdr:ext cx="378565" cy="259045"/>
    <xdr:sp macro="" textlink="">
      <xdr:nvSpPr>
        <xdr:cNvPr id="761" name="テキスト ボックス 760"/>
        <xdr:cNvSpPr txBox="1"/>
      </xdr:nvSpPr>
      <xdr:spPr>
        <a:xfrm>
          <a:off x="18467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132707</xdr:rowOff>
    </xdr:from>
    <xdr:ext cx="249299" cy="259045"/>
    <xdr:sp macro="" textlink="">
      <xdr:nvSpPr>
        <xdr:cNvPr id="768" name="諸支出金該当値テキスト"/>
        <xdr:cNvSpPr txBox="1"/>
      </xdr:nvSpPr>
      <xdr:spPr>
        <a:xfrm>
          <a:off x="22212300" y="66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33731</xdr:rowOff>
    </xdr:from>
    <xdr:to>
      <xdr:col>29</xdr:col>
      <xdr:colOff>568325</xdr:colOff>
      <xdr:row>30</xdr:row>
      <xdr:rowOff>135331</xdr:rowOff>
    </xdr:to>
    <xdr:sp macro="" textlink="">
      <xdr:nvSpPr>
        <xdr:cNvPr id="771" name="円/楕円 770"/>
        <xdr:cNvSpPr/>
      </xdr:nvSpPr>
      <xdr:spPr>
        <a:xfrm>
          <a:off x="20383500" y="517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151858</xdr:rowOff>
    </xdr:from>
    <xdr:ext cx="534377" cy="259045"/>
    <xdr:sp macro="" textlink="">
      <xdr:nvSpPr>
        <xdr:cNvPr id="772" name="テキスト ボックス 771"/>
        <xdr:cNvSpPr txBox="1"/>
      </xdr:nvSpPr>
      <xdr:spPr>
        <a:xfrm>
          <a:off x="20167111" y="49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200" baseline="0">
              <a:solidFill>
                <a:schemeClr val="dk1"/>
              </a:solidFill>
              <a:latin typeface="+mn-lt"/>
              <a:ea typeface="+mn-ea"/>
              <a:cs typeface="+mn-cs"/>
            </a:rPr>
            <a:t>　</a:t>
          </a:r>
          <a:r>
            <a:rPr kumimoji="1" lang="ja-JP" altLang="ja-JP" sz="1200" baseline="0">
              <a:solidFill>
                <a:schemeClr val="dk1"/>
              </a:solidFill>
              <a:latin typeface="+mn-lt"/>
              <a:ea typeface="+mn-ea"/>
              <a:cs typeface="+mn-cs"/>
            </a:rPr>
            <a:t>民生費は、住民一人当たり２１０，９３６円となっている。決算額全体でみると、民生費のうち社会福祉費が平成２６年度から増嵩している。社会福祉費のうち、障害福祉サービス費にかかる扶助費、国民健康保険特別会計への繰出金等が要因となっている。</a:t>
          </a:r>
          <a:endParaRPr kumimoji="1" lang="en-US" altLang="ja-JP" sz="12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latin typeface="+mn-lt"/>
              <a:ea typeface="+mn-ea"/>
              <a:cs typeface="+mn-cs"/>
            </a:rPr>
            <a:t>　また、衛生費が類似団体平均よりも２３，７８８円高くなっている。これは、清掃センター基幹的設備改良事業のための普通建設事業費が原因と考えられる</a:t>
          </a:r>
          <a:r>
            <a:rPr kumimoji="1" lang="ja-JP" altLang="en-US" sz="1200" baseline="0">
              <a:solidFill>
                <a:schemeClr val="dk1"/>
              </a:solidFill>
              <a:latin typeface="+mn-lt"/>
              <a:ea typeface="+mn-ea"/>
              <a:cs typeface="+mn-cs"/>
            </a:rPr>
            <a:t>。</a:t>
          </a:r>
          <a:endParaRPr kumimoji="1" lang="en-US" altLang="ja-JP" sz="12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災害復旧費は、平成２５年度の雪害被害による災害普及費（繰越分）が完了したことにより、大きく減額となった。</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latin typeface="+mn-lt"/>
              <a:ea typeface="+mn-ea"/>
              <a:cs typeface="+mn-cs"/>
            </a:rPr>
            <a:t>　</a:t>
          </a:r>
          <a:r>
            <a:rPr kumimoji="1" lang="ja-JP" altLang="ja-JP" sz="1050">
              <a:solidFill>
                <a:schemeClr val="dk1"/>
              </a:solidFill>
              <a:latin typeface="+mn-lt"/>
              <a:ea typeface="+mn-ea"/>
              <a:cs typeface="+mn-cs"/>
            </a:rPr>
            <a:t>財政調整基金には、決算剰余金の１／２以上の積み立てを毎年度実施しており、平成２７年度末現在高は６７億６９百万円で１１年連続で増加となっている。</a:t>
          </a:r>
          <a:endParaRPr kumimoji="1" lang="en-US" altLang="ja-JP" sz="1050">
            <a:solidFill>
              <a:schemeClr val="dk1"/>
            </a:solidFill>
            <a:latin typeface="+mn-lt"/>
            <a:ea typeface="+mn-ea"/>
            <a:cs typeface="+mn-cs"/>
          </a:endParaRPr>
        </a:p>
        <a:p>
          <a:r>
            <a:rPr kumimoji="1" lang="ja-JP" altLang="ja-JP" sz="1050">
              <a:solidFill>
                <a:schemeClr val="dk1"/>
              </a:solidFill>
              <a:latin typeface="+mn-lt"/>
              <a:ea typeface="+mn-ea"/>
              <a:cs typeface="+mn-cs"/>
            </a:rPr>
            <a:t>　実質収支額は平成２０年度以降黒字で、主な要因として国の経済対策事業等により施設の大規模改修等が起債発行や基金の取り崩しを行わず実施でき、市の負担が軽減されたことが挙げられる。一方、実質単年度収支は平成２６年度に比べ、０．５６％の減少となり赤字となった。</a:t>
          </a:r>
          <a:endParaRPr kumimoji="1" lang="en-US" altLang="ja-JP" sz="1050">
            <a:solidFill>
              <a:schemeClr val="dk1"/>
            </a:solidFill>
            <a:latin typeface="+mn-lt"/>
            <a:ea typeface="+mn-ea"/>
            <a:cs typeface="+mn-cs"/>
          </a:endParaRPr>
        </a:p>
        <a:p>
          <a:r>
            <a:rPr kumimoji="1" lang="ja-JP" altLang="ja-JP" sz="1050">
              <a:solidFill>
                <a:schemeClr val="dk1"/>
              </a:solidFill>
              <a:latin typeface="+mn-lt"/>
              <a:ea typeface="+mn-ea"/>
              <a:cs typeface="+mn-cs"/>
            </a:rPr>
            <a:t>　今後、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endParaRPr lang="ja-JP" altLang="ja-JP" sz="105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200">
              <a:solidFill>
                <a:schemeClr val="dk1"/>
              </a:solidFill>
              <a:latin typeface="+mn-lt"/>
              <a:ea typeface="+mn-ea"/>
              <a:cs typeface="+mn-cs"/>
            </a:rPr>
            <a:t>連結実質赤字比率については、一般会計及び全ての特別会計において黒字であり、赤字比率は発生していない。</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Ｈ２７は▲２２．８７％であり、対前年０．２９％（Ｈ２６：▲２３．１６％）増加した主な要因は、分母である標準財政規模が対前年６３６，４１３千円（▲３．７％）減少したものの、分子である「一般会計」と「一般会計及び公営企業以外の特別会計」の実質収支額、「公営企業会計（法適、非適）」の資金剰余額の合算額が対前年１９４，３７１千円（▲４．９％）減少と分子の減少幅の方が大きかったことによるもの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一般会計においては普通交付税を含めた一般財源の確保が厳しい状況となる見込みであることから、各特別会計においては一般会計からの基準外繰出金に頼ることなく、料金改定も含めた適正な企業経営に努める。</a:t>
          </a:r>
          <a:endParaRPr lang="ja-JP" altLang="ja-JP" sz="12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27123999</v>
      </c>
      <c r="BO4" s="379"/>
      <c r="BP4" s="379"/>
      <c r="BQ4" s="379"/>
      <c r="BR4" s="379"/>
      <c r="BS4" s="379"/>
      <c r="BT4" s="379"/>
      <c r="BU4" s="380"/>
      <c r="BV4" s="378">
        <v>28201912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6.9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25904321</v>
      </c>
      <c r="BO5" s="416"/>
      <c r="BP5" s="416"/>
      <c r="BQ5" s="416"/>
      <c r="BR5" s="416"/>
      <c r="BS5" s="416"/>
      <c r="BT5" s="416"/>
      <c r="BU5" s="417"/>
      <c r="BV5" s="415">
        <v>26611842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83.7</v>
      </c>
      <c r="CU5" s="413"/>
      <c r="CV5" s="413"/>
      <c r="CW5" s="413"/>
      <c r="CX5" s="413"/>
      <c r="CY5" s="413"/>
      <c r="CZ5" s="413"/>
      <c r="DA5" s="414"/>
      <c r="DB5" s="412">
        <v>85.6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1219678</v>
      </c>
      <c r="BO6" s="416"/>
      <c r="BP6" s="416"/>
      <c r="BQ6" s="416"/>
      <c r="BR6" s="416"/>
      <c r="BS6" s="416"/>
      <c r="BT6" s="416"/>
      <c r="BU6" s="417"/>
      <c r="BV6" s="415">
        <v>1590070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87.4</v>
      </c>
      <c r="CU6" s="453"/>
      <c r="CV6" s="453"/>
      <c r="CW6" s="453"/>
      <c r="CX6" s="453"/>
      <c r="CY6" s="453"/>
      <c r="CZ6" s="453"/>
      <c r="DA6" s="454"/>
      <c r="DB6" s="452">
        <v>89.9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122120</v>
      </c>
      <c r="BO7" s="416"/>
      <c r="BP7" s="416"/>
      <c r="BQ7" s="416"/>
      <c r="BR7" s="416"/>
      <c r="BS7" s="416"/>
      <c r="BT7" s="416"/>
      <c r="BU7" s="417"/>
      <c r="BV7" s="415">
        <v>408069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16418465</v>
      </c>
      <c r="CU7" s="416"/>
      <c r="CV7" s="416"/>
      <c r="CW7" s="416"/>
      <c r="CX7" s="416"/>
      <c r="CY7" s="416"/>
      <c r="CZ7" s="416"/>
      <c r="DA7" s="417"/>
      <c r="DB7" s="415">
        <v>17054878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1097558</v>
      </c>
      <c r="BO8" s="416"/>
      <c r="BP8" s="416"/>
      <c r="BQ8" s="416"/>
      <c r="BR8" s="416"/>
      <c r="BS8" s="416"/>
      <c r="BT8" s="416"/>
      <c r="BU8" s="417"/>
      <c r="BV8" s="415">
        <v>1182001</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0.26</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36584</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-84443</v>
      </c>
      <c r="BO9" s="416"/>
      <c r="BP9" s="416"/>
      <c r="BQ9" s="416"/>
      <c r="BR9" s="416"/>
      <c r="BS9" s="416"/>
      <c r="BT9" s="416"/>
      <c r="BU9" s="417"/>
      <c r="BV9" s="415">
        <v>10799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17.7</v>
      </c>
      <c r="CU9" s="413"/>
      <c r="CV9" s="413"/>
      <c r="CW9" s="413"/>
      <c r="CX9" s="413"/>
      <c r="CY9" s="413"/>
      <c r="CZ9" s="413"/>
      <c r="DA9" s="414"/>
      <c r="DB9" s="412">
        <v>19.8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39452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8112</v>
      </c>
      <c r="BO10" s="416"/>
      <c r="BP10" s="416"/>
      <c r="BQ10" s="416"/>
      <c r="BR10" s="416"/>
      <c r="BS10" s="416"/>
      <c r="BT10" s="416"/>
      <c r="BU10" s="417"/>
      <c r="BV10" s="415">
        <v>5624</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109</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c r="A12" s="138"/>
      <c r="B12" s="475" t="s">
        <v>113</v>
      </c>
      <c r="C12" s="476"/>
      <c r="D12" s="476"/>
      <c r="E12" s="476"/>
      <c r="F12" s="476"/>
      <c r="G12" s="476"/>
      <c r="H12" s="476"/>
      <c r="I12" s="476"/>
      <c r="J12" s="476"/>
      <c r="K12" s="477"/>
      <c r="L12" s="484" t="s">
        <v>114</v>
      </c>
      <c r="M12" s="485"/>
      <c r="N12" s="485"/>
      <c r="O12" s="485"/>
      <c r="P12" s="485"/>
      <c r="Q12" s="486"/>
      <c r="R12" s="487">
        <v>38078</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t="s">
        <v>120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122</v>
      </c>
      <c r="N13" s="504"/>
      <c r="O13" s="504"/>
      <c r="P13" s="504"/>
      <c r="Q13" s="505"/>
      <c r="R13" s="496">
        <v>37893</v>
      </c>
      <c r="S13" s="497"/>
      <c r="T13" s="497"/>
      <c r="U13" s="497"/>
      <c r="V13" s="498"/>
      <c r="W13" s="431" t="s">
        <v>123</v>
      </c>
      <c r="X13" s="432"/>
      <c r="Y13" s="432"/>
      <c r="Z13" s="432"/>
      <c r="AA13" s="432"/>
      <c r="AB13" s="422"/>
      <c r="AC13" s="466">
        <v>3849</v>
      </c>
      <c r="AD13" s="467"/>
      <c r="AE13" s="467"/>
      <c r="AF13" s="467"/>
      <c r="AG13" s="506"/>
      <c r="AH13" s="466">
        <v>5018</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-76331</v>
      </c>
      <c r="BO13" s="416"/>
      <c r="BP13" s="416"/>
      <c r="BQ13" s="416"/>
      <c r="BR13" s="416"/>
      <c r="BS13" s="416"/>
      <c r="BT13" s="416"/>
      <c r="BU13" s="417"/>
      <c r="BV13" s="415">
        <v>16423</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5.9</v>
      </c>
      <c r="CU13" s="413"/>
      <c r="CV13" s="413"/>
      <c r="CW13" s="413"/>
      <c r="CX13" s="413"/>
      <c r="CY13" s="413"/>
      <c r="CZ13" s="413"/>
      <c r="DA13" s="414"/>
      <c r="DB13" s="412">
        <v>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128</v>
      </c>
      <c r="M14" s="494"/>
      <c r="N14" s="494"/>
      <c r="O14" s="494"/>
      <c r="P14" s="494"/>
      <c r="Q14" s="495"/>
      <c r="R14" s="496">
        <v>38643</v>
      </c>
      <c r="S14" s="497"/>
      <c r="T14" s="497"/>
      <c r="U14" s="497"/>
      <c r="V14" s="498"/>
      <c r="W14" s="405"/>
      <c r="X14" s="406"/>
      <c r="Y14" s="406"/>
      <c r="Z14" s="406"/>
      <c r="AA14" s="406"/>
      <c r="AB14" s="395"/>
      <c r="AC14" s="499">
        <v>21.5</v>
      </c>
      <c r="AD14" s="500"/>
      <c r="AE14" s="500"/>
      <c r="AF14" s="500"/>
      <c r="AG14" s="501"/>
      <c r="AH14" s="499">
        <v>24.7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t="s">
        <v>120</v>
      </c>
      <c r="CU14" s="511"/>
      <c r="CV14" s="511"/>
      <c r="CW14" s="511"/>
      <c r="CX14" s="511"/>
      <c r="CY14" s="511"/>
      <c r="CZ14" s="511"/>
      <c r="DA14" s="512"/>
      <c r="DB14" s="510" t="s">
        <v>120</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122</v>
      </c>
      <c r="N15" s="504"/>
      <c r="O15" s="504"/>
      <c r="P15" s="504"/>
      <c r="Q15" s="505"/>
      <c r="R15" s="496">
        <v>38461</v>
      </c>
      <c r="S15" s="497"/>
      <c r="T15" s="497"/>
      <c r="U15" s="497"/>
      <c r="V15" s="498"/>
      <c r="W15" s="431" t="s">
        <v>130</v>
      </c>
      <c r="X15" s="432"/>
      <c r="Y15" s="432"/>
      <c r="Z15" s="432"/>
      <c r="AA15" s="432"/>
      <c r="AB15" s="422"/>
      <c r="AC15" s="466">
        <v>3565</v>
      </c>
      <c r="AD15" s="467"/>
      <c r="AE15" s="467"/>
      <c r="AF15" s="467"/>
      <c r="AG15" s="506"/>
      <c r="AH15" s="466">
        <v>4299</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3321093</v>
      </c>
      <c r="BO15" s="379"/>
      <c r="BP15" s="379"/>
      <c r="BQ15" s="379"/>
      <c r="BR15" s="379"/>
      <c r="BS15" s="379"/>
      <c r="BT15" s="379"/>
      <c r="BU15" s="380"/>
      <c r="BV15" s="378">
        <v>3137096</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19.899999999999999</v>
      </c>
      <c r="AD16" s="500"/>
      <c r="AE16" s="500"/>
      <c r="AF16" s="500"/>
      <c r="AG16" s="501"/>
      <c r="AH16" s="499">
        <v>21.2</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12494190</v>
      </c>
      <c r="BO16" s="416"/>
      <c r="BP16" s="416"/>
      <c r="BQ16" s="416"/>
      <c r="BR16" s="416"/>
      <c r="BS16" s="416"/>
      <c r="BT16" s="416"/>
      <c r="BU16" s="417"/>
      <c r="BV16" s="415">
        <v>12164715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136</v>
      </c>
      <c r="N17" s="520"/>
      <c r="O17" s="520"/>
      <c r="P17" s="520"/>
      <c r="Q17" s="521"/>
      <c r="R17" s="516" t="s">
        <v>134</v>
      </c>
      <c r="S17" s="517"/>
      <c r="T17" s="517"/>
      <c r="U17" s="517"/>
      <c r="V17" s="518"/>
      <c r="W17" s="431" t="s">
        <v>137</v>
      </c>
      <c r="X17" s="432"/>
      <c r="Y17" s="432"/>
      <c r="Z17" s="432"/>
      <c r="AA17" s="432"/>
      <c r="AB17" s="422"/>
      <c r="AC17" s="466">
        <v>10476</v>
      </c>
      <c r="AD17" s="467"/>
      <c r="AE17" s="467"/>
      <c r="AF17" s="467"/>
      <c r="AG17" s="506"/>
      <c r="AH17" s="466">
        <v>10989</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4115958</v>
      </c>
      <c r="BO17" s="416"/>
      <c r="BP17" s="416"/>
      <c r="BQ17" s="416"/>
      <c r="BR17" s="416"/>
      <c r="BS17" s="416"/>
      <c r="BT17" s="416"/>
      <c r="BU17" s="417"/>
      <c r="BV17" s="415">
        <v>3938275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603.14</v>
      </c>
      <c r="M18" s="528"/>
      <c r="N18" s="528"/>
      <c r="O18" s="528"/>
      <c r="P18" s="528"/>
      <c r="Q18" s="528"/>
      <c r="R18" s="529"/>
      <c r="S18" s="529"/>
      <c r="T18" s="529"/>
      <c r="U18" s="529"/>
      <c r="V18" s="530"/>
      <c r="W18" s="433"/>
      <c r="X18" s="434"/>
      <c r="Y18" s="434"/>
      <c r="Z18" s="434"/>
      <c r="AA18" s="434"/>
      <c r="AB18" s="425"/>
      <c r="AC18" s="531">
        <v>58.6</v>
      </c>
      <c r="AD18" s="532"/>
      <c r="AE18" s="532"/>
      <c r="AF18" s="532"/>
      <c r="AG18" s="533"/>
      <c r="AH18" s="531">
        <v>54.1</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13767508</v>
      </c>
      <c r="BO18" s="416"/>
      <c r="BP18" s="416"/>
      <c r="BQ18" s="416"/>
      <c r="BR18" s="416"/>
      <c r="BS18" s="416"/>
      <c r="BT18" s="416"/>
      <c r="BU18" s="417"/>
      <c r="BV18" s="415">
        <v>14509875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61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18426041</v>
      </c>
      <c r="BO19" s="416"/>
      <c r="BP19" s="416"/>
      <c r="BQ19" s="416"/>
      <c r="BR19" s="416"/>
      <c r="BS19" s="416"/>
      <c r="BT19" s="416"/>
      <c r="BU19" s="417"/>
      <c r="BV19" s="415">
        <v>18864711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14326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26380252</v>
      </c>
      <c r="BO23" s="416"/>
      <c r="BP23" s="416"/>
      <c r="BQ23" s="416"/>
      <c r="BR23" s="416"/>
      <c r="BS23" s="416"/>
      <c r="BT23" s="416"/>
      <c r="BU23" s="417"/>
      <c r="BV23" s="415">
        <v>27163155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6576</v>
      </c>
      <c r="R24" s="467"/>
      <c r="S24" s="467"/>
      <c r="T24" s="467"/>
      <c r="U24" s="467"/>
      <c r="V24" s="506"/>
      <c r="W24" s="561"/>
      <c r="X24" s="549"/>
      <c r="Y24" s="550"/>
      <c r="Z24" s="465" t="s">
        <v>153</v>
      </c>
      <c r="AA24" s="445"/>
      <c r="AB24" s="445"/>
      <c r="AC24" s="445"/>
      <c r="AD24" s="445"/>
      <c r="AE24" s="445"/>
      <c r="AF24" s="445"/>
      <c r="AG24" s="446"/>
      <c r="AH24" s="466">
        <v>488</v>
      </c>
      <c r="AI24" s="467"/>
      <c r="AJ24" s="467"/>
      <c r="AK24" s="467"/>
      <c r="AL24" s="506"/>
      <c r="AM24" s="466">
        <v>1674328</v>
      </c>
      <c r="AN24" s="467"/>
      <c r="AO24" s="467"/>
      <c r="AP24" s="467"/>
      <c r="AQ24" s="467"/>
      <c r="AR24" s="506"/>
      <c r="AS24" s="466">
        <v>3431</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19564671</v>
      </c>
      <c r="BO24" s="416"/>
      <c r="BP24" s="416"/>
      <c r="BQ24" s="416"/>
      <c r="BR24" s="416"/>
      <c r="BS24" s="416"/>
      <c r="BT24" s="416"/>
      <c r="BU24" s="417"/>
      <c r="BV24" s="415">
        <v>20413043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1</v>
      </c>
      <c r="M25" s="467"/>
      <c r="N25" s="467"/>
      <c r="O25" s="467"/>
      <c r="P25" s="506"/>
      <c r="Q25" s="466">
        <v>5593</v>
      </c>
      <c r="R25" s="467"/>
      <c r="S25" s="467"/>
      <c r="T25" s="467"/>
      <c r="U25" s="467"/>
      <c r="V25" s="506"/>
      <c r="W25" s="561"/>
      <c r="X25" s="549"/>
      <c r="Y25" s="550"/>
      <c r="Z25" s="465" t="s">
        <v>156</v>
      </c>
      <c r="AA25" s="445"/>
      <c r="AB25" s="445"/>
      <c r="AC25" s="445"/>
      <c r="AD25" s="445"/>
      <c r="AE25" s="445"/>
      <c r="AF25" s="445"/>
      <c r="AG25" s="446"/>
      <c r="AH25" s="466">
        <v>85</v>
      </c>
      <c r="AI25" s="467"/>
      <c r="AJ25" s="467"/>
      <c r="AK25" s="467"/>
      <c r="AL25" s="506"/>
      <c r="AM25" s="466">
        <v>243610</v>
      </c>
      <c r="AN25" s="467"/>
      <c r="AO25" s="467"/>
      <c r="AP25" s="467"/>
      <c r="AQ25" s="467"/>
      <c r="AR25" s="506"/>
      <c r="AS25" s="466">
        <v>2866</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820442</v>
      </c>
      <c r="BO25" s="379"/>
      <c r="BP25" s="379"/>
      <c r="BQ25" s="379"/>
      <c r="BR25" s="379"/>
      <c r="BS25" s="379"/>
      <c r="BT25" s="379"/>
      <c r="BU25" s="380"/>
      <c r="BV25" s="378">
        <v>840124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5175</v>
      </c>
      <c r="R26" s="467"/>
      <c r="S26" s="467"/>
      <c r="T26" s="467"/>
      <c r="U26" s="467"/>
      <c r="V26" s="506"/>
      <c r="W26" s="561"/>
      <c r="X26" s="549"/>
      <c r="Y26" s="550"/>
      <c r="Z26" s="465" t="s">
        <v>159</v>
      </c>
      <c r="AA26" s="571"/>
      <c r="AB26" s="571"/>
      <c r="AC26" s="571"/>
      <c r="AD26" s="571"/>
      <c r="AE26" s="571"/>
      <c r="AF26" s="571"/>
      <c r="AG26" s="572"/>
      <c r="AH26" s="466">
        <v>37</v>
      </c>
      <c r="AI26" s="467"/>
      <c r="AJ26" s="467"/>
      <c r="AK26" s="467"/>
      <c r="AL26" s="506"/>
      <c r="AM26" s="466">
        <v>138676</v>
      </c>
      <c r="AN26" s="467"/>
      <c r="AO26" s="467"/>
      <c r="AP26" s="467"/>
      <c r="AQ26" s="467"/>
      <c r="AR26" s="506"/>
      <c r="AS26" s="466">
        <v>3748</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3790</v>
      </c>
      <c r="R27" s="467"/>
      <c r="S27" s="467"/>
      <c r="T27" s="467"/>
      <c r="U27" s="467"/>
      <c r="V27" s="506"/>
      <c r="W27" s="561"/>
      <c r="X27" s="549"/>
      <c r="Y27" s="550"/>
      <c r="Z27" s="465" t="s">
        <v>162</v>
      </c>
      <c r="AA27" s="445"/>
      <c r="AB27" s="445"/>
      <c r="AC27" s="445"/>
      <c r="AD27" s="445"/>
      <c r="AE27" s="445"/>
      <c r="AF27" s="445"/>
      <c r="AG27" s="446"/>
      <c r="AH27" s="466">
        <v>15</v>
      </c>
      <c r="AI27" s="467"/>
      <c r="AJ27" s="467"/>
      <c r="AK27" s="467"/>
      <c r="AL27" s="506"/>
      <c r="AM27" s="466">
        <v>55737</v>
      </c>
      <c r="AN27" s="467"/>
      <c r="AO27" s="467"/>
      <c r="AP27" s="467"/>
      <c r="AQ27" s="467"/>
      <c r="AR27" s="506"/>
      <c r="AS27" s="466">
        <v>3716</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570630</v>
      </c>
      <c r="BO27" s="585"/>
      <c r="BP27" s="585"/>
      <c r="BQ27" s="585"/>
      <c r="BR27" s="585"/>
      <c r="BS27" s="585"/>
      <c r="BT27" s="585"/>
      <c r="BU27" s="586"/>
      <c r="BV27" s="584">
        <v>570630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3400</v>
      </c>
      <c r="R28" s="467"/>
      <c r="S28" s="467"/>
      <c r="T28" s="467"/>
      <c r="U28" s="467"/>
      <c r="V28" s="506"/>
      <c r="W28" s="561"/>
      <c r="X28" s="549"/>
      <c r="Y28" s="550"/>
      <c r="Z28" s="465" t="s">
        <v>165</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6768619</v>
      </c>
      <c r="BO28" s="379"/>
      <c r="BP28" s="379"/>
      <c r="BQ28" s="379"/>
      <c r="BR28" s="379"/>
      <c r="BS28" s="379"/>
      <c r="BT28" s="379"/>
      <c r="BU28" s="380"/>
      <c r="BV28" s="378">
        <v>6169506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20</v>
      </c>
      <c r="M29" s="467"/>
      <c r="N29" s="467"/>
      <c r="O29" s="467"/>
      <c r="P29" s="506"/>
      <c r="Q29" s="466">
        <v>3210</v>
      </c>
      <c r="R29" s="467"/>
      <c r="S29" s="467"/>
      <c r="T29" s="467"/>
      <c r="U29" s="467"/>
      <c r="V29" s="506"/>
      <c r="W29" s="562"/>
      <c r="X29" s="563"/>
      <c r="Y29" s="564"/>
      <c r="Z29" s="465" t="s">
        <v>169</v>
      </c>
      <c r="AA29" s="445"/>
      <c r="AB29" s="445"/>
      <c r="AC29" s="445"/>
      <c r="AD29" s="445"/>
      <c r="AE29" s="445"/>
      <c r="AF29" s="445"/>
      <c r="AG29" s="446"/>
      <c r="AH29" s="466">
        <v>503</v>
      </c>
      <c r="AI29" s="467"/>
      <c r="AJ29" s="467"/>
      <c r="AK29" s="467"/>
      <c r="AL29" s="506"/>
      <c r="AM29" s="466">
        <v>1730065</v>
      </c>
      <c r="AN29" s="467"/>
      <c r="AO29" s="467"/>
      <c r="AP29" s="467"/>
      <c r="AQ29" s="467"/>
      <c r="AR29" s="506"/>
      <c r="AS29" s="466">
        <v>3439</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1798220</v>
      </c>
      <c r="BO29" s="416"/>
      <c r="BP29" s="416"/>
      <c r="BQ29" s="416"/>
      <c r="BR29" s="416"/>
      <c r="BS29" s="416"/>
      <c r="BT29" s="416"/>
      <c r="BU29" s="417"/>
      <c r="BV29" s="415">
        <v>1796340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101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10722899</v>
      </c>
      <c r="BO30" s="585"/>
      <c r="BP30" s="585"/>
      <c r="BQ30" s="585"/>
      <c r="BR30" s="585"/>
      <c r="BS30" s="585"/>
      <c r="BT30" s="585"/>
      <c r="BU30" s="586"/>
      <c r="BV30" s="584">
        <v>9619894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上水道特別会計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農業集落排水特別会計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大分県退職手当組合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豊後大野市土地開発公社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病院事業特別会計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公共下水道特別会計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大分県消防補償等組合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豊後大野市農林業振興公社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浄化槽施設特別会計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大分県交通災害共済組合（交通災害共済事業会計）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（公社）大分県農業農村振興公社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IF('各会計、関係団体の財政状況及び健全化判断比率'!B36="","",'各会計、関係団体の財政状況及び健全化判断比率'!B36)</f>
        <v>簡易水道特別会計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大分県市町村会館管理組合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11</v>
      </c>
      <c r="BF38" s="596"/>
      <c r="BG38" s="597" t="str">
        <f>IF('各会計、関係団体の財政状況及び健全化判断比率'!B37="","",'各会計、関係団体の財政状況及び健全化判断比率'!B37)</f>
        <v>太陽光発電事業特別会計</v>
      </c>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大分県後期高齢者医療広域連合（普通会計）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大分県後期高齢者医療広域連合（後期高齢者医療事業会計）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0" t="s">
        <v>524</v>
      </c>
      <c r="D34" s="1180"/>
      <c r="E34" s="1181"/>
      <c r="F34" s="32">
        <v>10.72</v>
      </c>
      <c r="G34" s="33">
        <v>10.11</v>
      </c>
      <c r="H34" s="33">
        <v>10.09</v>
      </c>
      <c r="I34" s="33">
        <v>10.51</v>
      </c>
      <c r="J34" s="34">
        <v>10.82</v>
      </c>
      <c r="K34" s="22"/>
      <c r="L34" s="22"/>
      <c r="M34" s="22"/>
      <c r="N34" s="22"/>
      <c r="O34" s="22"/>
      <c r="P34" s="22"/>
    </row>
    <row r="35" spans="1:16" ht="39" customHeight="1">
      <c r="A35" s="22"/>
      <c r="B35" s="35"/>
      <c r="C35" s="1174" t="s">
        <v>525</v>
      </c>
      <c r="D35" s="1175"/>
      <c r="E35" s="1176"/>
      <c r="F35" s="36">
        <v>6.27</v>
      </c>
      <c r="G35" s="37">
        <v>6.07</v>
      </c>
      <c r="H35" s="37">
        <v>6.83</v>
      </c>
      <c r="I35" s="37">
        <v>6.93</v>
      </c>
      <c r="J35" s="38">
        <v>6.68</v>
      </c>
      <c r="K35" s="22"/>
      <c r="L35" s="22"/>
      <c r="M35" s="22"/>
      <c r="N35" s="22"/>
      <c r="O35" s="22"/>
      <c r="P35" s="22"/>
    </row>
    <row r="36" spans="1:16" ht="39" customHeight="1">
      <c r="A36" s="22"/>
      <c r="B36" s="35"/>
      <c r="C36" s="1174" t="s">
        <v>526</v>
      </c>
      <c r="D36" s="1175"/>
      <c r="E36" s="1176"/>
      <c r="F36" s="36">
        <v>2.5299999999999998</v>
      </c>
      <c r="G36" s="37">
        <v>2.71</v>
      </c>
      <c r="H36" s="37">
        <v>2.94</v>
      </c>
      <c r="I36" s="37">
        <v>3.08</v>
      </c>
      <c r="J36" s="38">
        <v>3.29</v>
      </c>
      <c r="K36" s="22"/>
      <c r="L36" s="22"/>
      <c r="M36" s="22"/>
      <c r="N36" s="22"/>
      <c r="O36" s="22"/>
      <c r="P36" s="22"/>
    </row>
    <row r="37" spans="1:16" ht="39" customHeight="1">
      <c r="A37" s="22"/>
      <c r="B37" s="35"/>
      <c r="C37" s="1174" t="s">
        <v>527</v>
      </c>
      <c r="D37" s="1175"/>
      <c r="E37" s="1176"/>
      <c r="F37" s="36">
        <v>0.56999999999999995</v>
      </c>
      <c r="G37" s="37">
        <v>1.05</v>
      </c>
      <c r="H37" s="37">
        <v>0.9</v>
      </c>
      <c r="I37" s="37">
        <v>0.71</v>
      </c>
      <c r="J37" s="38">
        <v>0.93</v>
      </c>
      <c r="K37" s="22"/>
      <c r="L37" s="22"/>
      <c r="M37" s="22"/>
      <c r="N37" s="22"/>
      <c r="O37" s="22"/>
      <c r="P37" s="22"/>
    </row>
    <row r="38" spans="1:16" ht="39" customHeight="1">
      <c r="A38" s="22"/>
      <c r="B38" s="35"/>
      <c r="C38" s="1174" t="s">
        <v>528</v>
      </c>
      <c r="D38" s="1175"/>
      <c r="E38" s="1176"/>
      <c r="F38" s="36">
        <v>0.53</v>
      </c>
      <c r="G38" s="37">
        <v>1.23</v>
      </c>
      <c r="H38" s="37">
        <v>0.86</v>
      </c>
      <c r="I38" s="37">
        <v>1.6</v>
      </c>
      <c r="J38" s="38">
        <v>0.76</v>
      </c>
      <c r="K38" s="22"/>
      <c r="L38" s="22"/>
      <c r="M38" s="22"/>
      <c r="N38" s="22"/>
      <c r="O38" s="22"/>
      <c r="P38" s="22"/>
    </row>
    <row r="39" spans="1:16" ht="39" customHeight="1">
      <c r="A39" s="22"/>
      <c r="B39" s="35"/>
      <c r="C39" s="1174" t="s">
        <v>529</v>
      </c>
      <c r="D39" s="1175"/>
      <c r="E39" s="1176"/>
      <c r="F39" s="36" t="s">
        <v>479</v>
      </c>
      <c r="G39" s="37" t="s">
        <v>479</v>
      </c>
      <c r="H39" s="37">
        <v>0.49</v>
      </c>
      <c r="I39" s="37">
        <v>0.11</v>
      </c>
      <c r="J39" s="38">
        <v>0.17</v>
      </c>
      <c r="K39" s="22"/>
      <c r="L39" s="22"/>
      <c r="M39" s="22"/>
      <c r="N39" s="22"/>
      <c r="O39" s="22"/>
      <c r="P39" s="22"/>
    </row>
    <row r="40" spans="1:16" ht="39" customHeight="1">
      <c r="A40" s="22"/>
      <c r="B40" s="35"/>
      <c r="C40" s="1174" t="s">
        <v>530</v>
      </c>
      <c r="D40" s="1175"/>
      <c r="E40" s="1176"/>
      <c r="F40" s="36">
        <v>0.26</v>
      </c>
      <c r="G40" s="37">
        <v>0.17</v>
      </c>
      <c r="H40" s="37">
        <v>0.11</v>
      </c>
      <c r="I40" s="37">
        <v>0.12</v>
      </c>
      <c r="J40" s="38">
        <v>0.12</v>
      </c>
      <c r="K40" s="22"/>
      <c r="L40" s="22"/>
      <c r="M40" s="22"/>
      <c r="N40" s="22"/>
      <c r="O40" s="22"/>
      <c r="P40" s="22"/>
    </row>
    <row r="41" spans="1:16" ht="39" customHeight="1">
      <c r="A41" s="22"/>
      <c r="B41" s="35"/>
      <c r="C41" s="1174" t="s">
        <v>531</v>
      </c>
      <c r="D41" s="1175"/>
      <c r="E41" s="1176"/>
      <c r="F41" s="36">
        <v>0.01</v>
      </c>
      <c r="G41" s="37">
        <v>0.01</v>
      </c>
      <c r="H41" s="37">
        <v>0.03</v>
      </c>
      <c r="I41" s="37">
        <v>0.03</v>
      </c>
      <c r="J41" s="38">
        <v>0.03</v>
      </c>
      <c r="K41" s="22"/>
      <c r="L41" s="22"/>
      <c r="M41" s="22"/>
      <c r="N41" s="22"/>
      <c r="O41" s="22"/>
      <c r="P41" s="22"/>
    </row>
    <row r="42" spans="1:16" ht="39" customHeight="1">
      <c r="A42" s="22"/>
      <c r="B42" s="39"/>
      <c r="C42" s="1174" t="s">
        <v>532</v>
      </c>
      <c r="D42" s="1175"/>
      <c r="E42" s="1176"/>
      <c r="F42" s="36" t="s">
        <v>479</v>
      </c>
      <c r="G42" s="37" t="s">
        <v>479</v>
      </c>
      <c r="H42" s="37" t="s">
        <v>479</v>
      </c>
      <c r="I42" s="37" t="s">
        <v>479</v>
      </c>
      <c r="J42" s="38" t="s">
        <v>479</v>
      </c>
      <c r="K42" s="22"/>
      <c r="L42" s="22"/>
      <c r="M42" s="22"/>
      <c r="N42" s="22"/>
      <c r="O42" s="22"/>
      <c r="P42" s="22"/>
    </row>
    <row r="43" spans="1:16" ht="39" customHeight="1" thickBot="1">
      <c r="A43" s="22"/>
      <c r="B43" s="40"/>
      <c r="C43" s="1177" t="s">
        <v>533</v>
      </c>
      <c r="D43" s="1178"/>
      <c r="E43" s="1179"/>
      <c r="F43" s="41">
        <v>0.03</v>
      </c>
      <c r="G43" s="42">
        <v>0.06</v>
      </c>
      <c r="H43" s="42">
        <v>0.05</v>
      </c>
      <c r="I43" s="42">
        <v>0.03</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0" t="s">
        <v>10</v>
      </c>
      <c r="C45" s="1191"/>
      <c r="D45" s="58"/>
      <c r="E45" s="1196" t="s">
        <v>11</v>
      </c>
      <c r="F45" s="1196"/>
      <c r="G45" s="1196"/>
      <c r="H45" s="1196"/>
      <c r="I45" s="1196"/>
      <c r="J45" s="1197"/>
      <c r="K45" s="59">
        <v>4199</v>
      </c>
      <c r="L45" s="60">
        <v>4251</v>
      </c>
      <c r="M45" s="60">
        <v>4087</v>
      </c>
      <c r="N45" s="60">
        <v>3902</v>
      </c>
      <c r="O45" s="61">
        <v>3416</v>
      </c>
      <c r="P45" s="48"/>
      <c r="Q45" s="48"/>
      <c r="R45" s="48"/>
      <c r="S45" s="48"/>
      <c r="T45" s="48"/>
      <c r="U45" s="48"/>
    </row>
    <row r="46" spans="1:21" ht="30.75" customHeight="1">
      <c r="A46" s="48"/>
      <c r="B46" s="1192"/>
      <c r="C46" s="1193"/>
      <c r="D46" s="62"/>
      <c r="E46" s="1184" t="s">
        <v>12</v>
      </c>
      <c r="F46" s="1184"/>
      <c r="G46" s="1184"/>
      <c r="H46" s="1184"/>
      <c r="I46" s="1184"/>
      <c r="J46" s="1185"/>
      <c r="K46" s="63" t="s">
        <v>479</v>
      </c>
      <c r="L46" s="64" t="s">
        <v>479</v>
      </c>
      <c r="M46" s="64" t="s">
        <v>479</v>
      </c>
      <c r="N46" s="64" t="s">
        <v>479</v>
      </c>
      <c r="O46" s="65" t="s">
        <v>479</v>
      </c>
      <c r="P46" s="48"/>
      <c r="Q46" s="48"/>
      <c r="R46" s="48"/>
      <c r="S46" s="48"/>
      <c r="T46" s="48"/>
      <c r="U46" s="48"/>
    </row>
    <row r="47" spans="1:21" ht="30.75" customHeight="1">
      <c r="A47" s="48"/>
      <c r="B47" s="1192"/>
      <c r="C47" s="1193"/>
      <c r="D47" s="62"/>
      <c r="E47" s="1184" t="s">
        <v>13</v>
      </c>
      <c r="F47" s="1184"/>
      <c r="G47" s="1184"/>
      <c r="H47" s="1184"/>
      <c r="I47" s="1184"/>
      <c r="J47" s="1185"/>
      <c r="K47" s="63" t="s">
        <v>479</v>
      </c>
      <c r="L47" s="64" t="s">
        <v>479</v>
      </c>
      <c r="M47" s="64" t="s">
        <v>479</v>
      </c>
      <c r="N47" s="64" t="s">
        <v>479</v>
      </c>
      <c r="O47" s="65" t="s">
        <v>479</v>
      </c>
      <c r="P47" s="48"/>
      <c r="Q47" s="48"/>
      <c r="R47" s="48"/>
      <c r="S47" s="48"/>
      <c r="T47" s="48"/>
      <c r="U47" s="48"/>
    </row>
    <row r="48" spans="1:21" ht="30.75" customHeight="1">
      <c r="A48" s="48"/>
      <c r="B48" s="1192"/>
      <c r="C48" s="1193"/>
      <c r="D48" s="62"/>
      <c r="E48" s="1184" t="s">
        <v>14</v>
      </c>
      <c r="F48" s="1184"/>
      <c r="G48" s="1184"/>
      <c r="H48" s="1184"/>
      <c r="I48" s="1184"/>
      <c r="J48" s="1185"/>
      <c r="K48" s="63">
        <v>303</v>
      </c>
      <c r="L48" s="64">
        <v>326</v>
      </c>
      <c r="M48" s="64">
        <v>327</v>
      </c>
      <c r="N48" s="64">
        <v>317</v>
      </c>
      <c r="O48" s="65">
        <v>347</v>
      </c>
      <c r="P48" s="48"/>
      <c r="Q48" s="48"/>
      <c r="R48" s="48"/>
      <c r="S48" s="48"/>
      <c r="T48" s="48"/>
      <c r="U48" s="48"/>
    </row>
    <row r="49" spans="1:21" ht="30.75" customHeight="1">
      <c r="A49" s="48"/>
      <c r="B49" s="1192"/>
      <c r="C49" s="1193"/>
      <c r="D49" s="62"/>
      <c r="E49" s="1184" t="s">
        <v>15</v>
      </c>
      <c r="F49" s="1184"/>
      <c r="G49" s="1184"/>
      <c r="H49" s="1184"/>
      <c r="I49" s="1184"/>
      <c r="J49" s="1185"/>
      <c r="K49" s="63" t="s">
        <v>479</v>
      </c>
      <c r="L49" s="64" t="s">
        <v>479</v>
      </c>
      <c r="M49" s="64" t="s">
        <v>479</v>
      </c>
      <c r="N49" s="64" t="s">
        <v>479</v>
      </c>
      <c r="O49" s="65" t="s">
        <v>479</v>
      </c>
      <c r="P49" s="48"/>
      <c r="Q49" s="48"/>
      <c r="R49" s="48"/>
      <c r="S49" s="48"/>
      <c r="T49" s="48"/>
      <c r="U49" s="48"/>
    </row>
    <row r="50" spans="1:21" ht="30.75" customHeight="1">
      <c r="A50" s="48"/>
      <c r="B50" s="1192"/>
      <c r="C50" s="1193"/>
      <c r="D50" s="62"/>
      <c r="E50" s="1184" t="s">
        <v>16</v>
      </c>
      <c r="F50" s="1184"/>
      <c r="G50" s="1184"/>
      <c r="H50" s="1184"/>
      <c r="I50" s="1184"/>
      <c r="J50" s="1185"/>
      <c r="K50" s="63">
        <v>30</v>
      </c>
      <c r="L50" s="64">
        <v>27</v>
      </c>
      <c r="M50" s="64">
        <v>27</v>
      </c>
      <c r="N50" s="64">
        <v>26</v>
      </c>
      <c r="O50" s="65">
        <v>15</v>
      </c>
      <c r="P50" s="48"/>
      <c r="Q50" s="48"/>
      <c r="R50" s="48"/>
      <c r="S50" s="48"/>
      <c r="T50" s="48"/>
      <c r="U50" s="48"/>
    </row>
    <row r="51" spans="1:21" ht="30.75" customHeight="1">
      <c r="A51" s="48"/>
      <c r="B51" s="1194"/>
      <c r="C51" s="1195"/>
      <c r="D51" s="66"/>
      <c r="E51" s="1184" t="s">
        <v>17</v>
      </c>
      <c r="F51" s="1184"/>
      <c r="G51" s="1184"/>
      <c r="H51" s="1184"/>
      <c r="I51" s="1184"/>
      <c r="J51" s="1185"/>
      <c r="K51" s="63">
        <v>0</v>
      </c>
      <c r="L51" s="64">
        <v>0</v>
      </c>
      <c r="M51" s="64" t="s">
        <v>479</v>
      </c>
      <c r="N51" s="64" t="s">
        <v>479</v>
      </c>
      <c r="O51" s="65" t="s">
        <v>479</v>
      </c>
      <c r="P51" s="48"/>
      <c r="Q51" s="48"/>
      <c r="R51" s="48"/>
      <c r="S51" s="48"/>
      <c r="T51" s="48"/>
      <c r="U51" s="48"/>
    </row>
    <row r="52" spans="1:21" ht="30.75" customHeight="1">
      <c r="A52" s="48"/>
      <c r="B52" s="1182" t="s">
        <v>18</v>
      </c>
      <c r="C52" s="1183"/>
      <c r="D52" s="66"/>
      <c r="E52" s="1184" t="s">
        <v>19</v>
      </c>
      <c r="F52" s="1184"/>
      <c r="G52" s="1184"/>
      <c r="H52" s="1184"/>
      <c r="I52" s="1184"/>
      <c r="J52" s="1185"/>
      <c r="K52" s="63">
        <v>3295</v>
      </c>
      <c r="L52" s="64">
        <v>3428</v>
      </c>
      <c r="M52" s="64">
        <v>3434</v>
      </c>
      <c r="N52" s="64">
        <v>3497</v>
      </c>
      <c r="O52" s="65">
        <v>3106</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1237</v>
      </c>
      <c r="L53" s="69">
        <v>1176</v>
      </c>
      <c r="M53" s="69">
        <v>1007</v>
      </c>
      <c r="N53" s="69">
        <v>748</v>
      </c>
      <c r="O53" s="70">
        <v>672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8" t="s">
        <v>23</v>
      </c>
      <c r="C41" s="1199"/>
      <c r="D41" s="81"/>
      <c r="E41" s="1204" t="s">
        <v>24</v>
      </c>
      <c r="F41" s="1204"/>
      <c r="G41" s="1204"/>
      <c r="H41" s="1205"/>
      <c r="I41" s="82">
        <v>29692</v>
      </c>
      <c r="J41" s="83">
        <v>30353</v>
      </c>
      <c r="K41" s="83">
        <v>27795</v>
      </c>
      <c r="L41" s="83">
        <v>27163</v>
      </c>
      <c r="M41" s="84">
        <v>26380</v>
      </c>
    </row>
    <row r="42" spans="2:13" ht="27.75" customHeight="1">
      <c r="B42" s="1200"/>
      <c r="C42" s="1201"/>
      <c r="D42" s="85"/>
      <c r="E42" s="1206" t="s">
        <v>25</v>
      </c>
      <c r="F42" s="1206"/>
      <c r="G42" s="1206"/>
      <c r="H42" s="1207"/>
      <c r="I42" s="86">
        <v>119</v>
      </c>
      <c r="J42" s="87">
        <v>94</v>
      </c>
      <c r="K42" s="87">
        <v>70</v>
      </c>
      <c r="L42" s="87">
        <v>46</v>
      </c>
      <c r="M42" s="88">
        <v>32</v>
      </c>
    </row>
    <row r="43" spans="2:13" ht="27.75" customHeight="1">
      <c r="B43" s="1200"/>
      <c r="C43" s="1201"/>
      <c r="D43" s="85"/>
      <c r="E43" s="1206" t="s">
        <v>26</v>
      </c>
      <c r="F43" s="1206"/>
      <c r="G43" s="1206"/>
      <c r="H43" s="1207"/>
      <c r="I43" s="86">
        <v>4740</v>
      </c>
      <c r="J43" s="87">
        <v>4277</v>
      </c>
      <c r="K43" s="87">
        <v>4210</v>
      </c>
      <c r="L43" s="87">
        <v>4135</v>
      </c>
      <c r="M43" s="88">
        <v>4017</v>
      </c>
    </row>
    <row r="44" spans="2:13" ht="27.75" customHeight="1">
      <c r="B44" s="1200"/>
      <c r="C44" s="1201"/>
      <c r="D44" s="85"/>
      <c r="E44" s="1206" t="s">
        <v>27</v>
      </c>
      <c r="F44" s="1206"/>
      <c r="G44" s="1206"/>
      <c r="H44" s="1207"/>
      <c r="I44" s="86" t="s">
        <v>479</v>
      </c>
      <c r="J44" s="87" t="s">
        <v>479</v>
      </c>
      <c r="K44" s="87" t="s">
        <v>479</v>
      </c>
      <c r="L44" s="87" t="s">
        <v>479</v>
      </c>
      <c r="M44" s="88" t="s">
        <v>479</v>
      </c>
    </row>
    <row r="45" spans="2:13" ht="27.75" customHeight="1">
      <c r="B45" s="1200"/>
      <c r="C45" s="1201"/>
      <c r="D45" s="85"/>
      <c r="E45" s="1206" t="s">
        <v>28</v>
      </c>
      <c r="F45" s="1206"/>
      <c r="G45" s="1206"/>
      <c r="H45" s="1207"/>
      <c r="I45" s="86">
        <v>6423</v>
      </c>
      <c r="J45" s="87">
        <v>6182</v>
      </c>
      <c r="K45" s="87">
        <v>5875</v>
      </c>
      <c r="L45" s="87">
        <v>5642</v>
      </c>
      <c r="M45" s="88">
        <v>5589</v>
      </c>
    </row>
    <row r="46" spans="2:13" ht="27.75" customHeight="1">
      <c r="B46" s="1200"/>
      <c r="C46" s="1201"/>
      <c r="D46" s="85"/>
      <c r="E46" s="1206" t="s">
        <v>29</v>
      </c>
      <c r="F46" s="1206"/>
      <c r="G46" s="1206"/>
      <c r="H46" s="1207"/>
      <c r="I46" s="86">
        <v>74</v>
      </c>
      <c r="J46" s="87">
        <v>19</v>
      </c>
      <c r="K46" s="87">
        <v>15</v>
      </c>
      <c r="L46" s="87">
        <v>11</v>
      </c>
      <c r="M46" s="88">
        <v>6</v>
      </c>
    </row>
    <row r="47" spans="2:13" ht="27.75" customHeight="1">
      <c r="B47" s="1200"/>
      <c r="C47" s="1201"/>
      <c r="D47" s="85"/>
      <c r="E47" s="1206" t="s">
        <v>30</v>
      </c>
      <c r="F47" s="1206"/>
      <c r="G47" s="1206"/>
      <c r="H47" s="1207"/>
      <c r="I47" s="86" t="s">
        <v>479</v>
      </c>
      <c r="J47" s="87" t="s">
        <v>479</v>
      </c>
      <c r="K47" s="87" t="s">
        <v>479</v>
      </c>
      <c r="L47" s="87" t="s">
        <v>479</v>
      </c>
      <c r="M47" s="88" t="s">
        <v>479</v>
      </c>
    </row>
    <row r="48" spans="2:13" ht="27.75" customHeight="1">
      <c r="B48" s="1202"/>
      <c r="C48" s="1203"/>
      <c r="D48" s="85"/>
      <c r="E48" s="1206" t="s">
        <v>31</v>
      </c>
      <c r="F48" s="1206"/>
      <c r="G48" s="1206"/>
      <c r="H48" s="1207"/>
      <c r="I48" s="86" t="s">
        <v>479</v>
      </c>
      <c r="J48" s="87" t="s">
        <v>479</v>
      </c>
      <c r="K48" s="87" t="s">
        <v>479</v>
      </c>
      <c r="L48" s="87" t="s">
        <v>479</v>
      </c>
      <c r="M48" s="88" t="s">
        <v>479</v>
      </c>
    </row>
    <row r="49" spans="2:13" ht="27.75" customHeight="1">
      <c r="B49" s="1208" t="s">
        <v>32</v>
      </c>
      <c r="C49" s="1209"/>
      <c r="D49" s="89"/>
      <c r="E49" s="1206" t="s">
        <v>33</v>
      </c>
      <c r="F49" s="1206"/>
      <c r="G49" s="1206"/>
      <c r="H49" s="1207"/>
      <c r="I49" s="86">
        <v>11298</v>
      </c>
      <c r="J49" s="87">
        <v>12279</v>
      </c>
      <c r="K49" s="87">
        <v>12787</v>
      </c>
      <c r="L49" s="87">
        <v>14773</v>
      </c>
      <c r="M49" s="88">
        <v>17084</v>
      </c>
    </row>
    <row r="50" spans="2:13" ht="27.75" customHeight="1">
      <c r="B50" s="1200"/>
      <c r="C50" s="1201"/>
      <c r="D50" s="85"/>
      <c r="E50" s="1206" t="s">
        <v>34</v>
      </c>
      <c r="F50" s="1206"/>
      <c r="G50" s="1206"/>
      <c r="H50" s="1207"/>
      <c r="I50" s="86">
        <v>1964</v>
      </c>
      <c r="J50" s="87">
        <v>1908</v>
      </c>
      <c r="K50" s="87">
        <v>1783</v>
      </c>
      <c r="L50" s="87">
        <v>1857</v>
      </c>
      <c r="M50" s="88">
        <v>1772</v>
      </c>
    </row>
    <row r="51" spans="2:13" ht="27.75" customHeight="1">
      <c r="B51" s="1202"/>
      <c r="C51" s="1203"/>
      <c r="D51" s="85"/>
      <c r="E51" s="1206" t="s">
        <v>35</v>
      </c>
      <c r="F51" s="1206"/>
      <c r="G51" s="1206"/>
      <c r="H51" s="1207"/>
      <c r="I51" s="86">
        <v>26456</v>
      </c>
      <c r="J51" s="87">
        <v>26771</v>
      </c>
      <c r="K51" s="87">
        <v>25414</v>
      </c>
      <c r="L51" s="87">
        <v>24572</v>
      </c>
      <c r="M51" s="88">
        <v>24004</v>
      </c>
    </row>
    <row r="52" spans="2:13" ht="27.75" customHeight="1" thickBot="1">
      <c r="B52" s="1210" t="s">
        <v>36</v>
      </c>
      <c r="C52" s="1211"/>
      <c r="D52" s="90"/>
      <c r="E52" s="1212" t="s">
        <v>37</v>
      </c>
      <c r="F52" s="1212"/>
      <c r="G52" s="1212"/>
      <c r="H52" s="1213"/>
      <c r="I52" s="91">
        <v>1329</v>
      </c>
      <c r="J52" s="92">
        <v>-33</v>
      </c>
      <c r="K52" s="92">
        <v>-2019</v>
      </c>
      <c r="L52" s="92">
        <v>-4205</v>
      </c>
      <c r="M52" s="93">
        <v>-6836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K1" sqref="K1"/>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50"/>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37"/>
      <c r="H50" s="1238"/>
      <c r="I50" s="1238"/>
      <c r="J50" s="1239"/>
      <c r="K50" s="354" t="s">
        <v>518</v>
      </c>
      <c r="L50" s="354" t="s">
        <v>519</v>
      </c>
      <c r="M50" s="354" t="s">
        <v>520</v>
      </c>
      <c r="N50" s="354" t="s">
        <v>521</v>
      </c>
      <c r="O50" s="354" t="s">
        <v>522</v>
      </c>
    </row>
    <row r="51" spans="1:17">
      <c r="B51" s="248"/>
      <c r="C51" s="244"/>
      <c r="D51" s="244"/>
      <c r="E51" s="244"/>
      <c r="F51" s="244"/>
      <c r="G51" s="1240" t="s">
        <v>561</v>
      </c>
      <c r="H51" s="1241"/>
      <c r="I51" s="1246" t="s">
        <v>562</v>
      </c>
      <c r="J51" s="1246"/>
      <c r="K51" s="1248"/>
      <c r="L51" s="1248"/>
      <c r="M51" s="1248"/>
      <c r="N51" s="1248"/>
      <c r="O51" s="1248"/>
    </row>
    <row r="52" spans="1:17">
      <c r="B52" s="248"/>
      <c r="C52" s="244"/>
      <c r="D52" s="244"/>
      <c r="E52" s="244"/>
      <c r="F52" s="244"/>
      <c r="G52" s="1242"/>
      <c r="H52" s="1243"/>
      <c r="I52" s="1247"/>
      <c r="J52" s="1247"/>
      <c r="K52" s="1214"/>
      <c r="L52" s="1214"/>
      <c r="M52" s="1214"/>
      <c r="N52" s="1214"/>
      <c r="O52" s="1214"/>
    </row>
    <row r="53" spans="1:17">
      <c r="A53" s="355"/>
      <c r="B53" s="248"/>
      <c r="C53" s="244"/>
      <c r="D53" s="244"/>
      <c r="E53" s="244"/>
      <c r="F53" s="244"/>
      <c r="G53" s="1242"/>
      <c r="H53" s="1243"/>
      <c r="I53" s="1226" t="s">
        <v>563</v>
      </c>
      <c r="J53" s="1226"/>
      <c r="K53" s="1249"/>
      <c r="L53" s="1249"/>
      <c r="M53" s="1249"/>
      <c r="N53" s="1249"/>
      <c r="O53" s="1249"/>
    </row>
    <row r="54" spans="1:17">
      <c r="A54" s="355"/>
      <c r="B54" s="248"/>
      <c r="C54" s="244"/>
      <c r="D54" s="244"/>
      <c r="E54" s="244"/>
      <c r="F54" s="244"/>
      <c r="G54" s="1244"/>
      <c r="H54" s="1245"/>
      <c r="I54" s="1226"/>
      <c r="J54" s="1226"/>
      <c r="K54" s="1219"/>
      <c r="L54" s="1219"/>
      <c r="M54" s="1219"/>
      <c r="N54" s="1219"/>
      <c r="O54" s="1219"/>
    </row>
    <row r="55" spans="1:17">
      <c r="A55" s="355"/>
      <c r="B55" s="248"/>
      <c r="C55" s="244"/>
      <c r="D55" s="244"/>
      <c r="E55" s="244"/>
      <c r="F55" s="244"/>
      <c r="G55" s="1220" t="s">
        <v>564</v>
      </c>
      <c r="H55" s="1221"/>
      <c r="I55" s="1226" t="s">
        <v>562</v>
      </c>
      <c r="J55" s="1226"/>
      <c r="K55" s="1248"/>
      <c r="L55" s="1248"/>
      <c r="M55" s="1248"/>
      <c r="N55" s="1248"/>
      <c r="O55" s="1248"/>
    </row>
    <row r="56" spans="1:17">
      <c r="A56" s="355"/>
      <c r="B56" s="248"/>
      <c r="C56" s="244"/>
      <c r="D56" s="244"/>
      <c r="E56" s="244"/>
      <c r="F56" s="244"/>
      <c r="G56" s="1222"/>
      <c r="H56" s="1223"/>
      <c r="I56" s="1226"/>
      <c r="J56" s="1226"/>
      <c r="K56" s="1214"/>
      <c r="L56" s="1214"/>
      <c r="M56" s="1214"/>
      <c r="N56" s="1214"/>
      <c r="O56" s="1214"/>
    </row>
    <row r="57" spans="1:17" s="355" customFormat="1">
      <c r="B57" s="356"/>
      <c r="C57" s="352"/>
      <c r="D57" s="352"/>
      <c r="E57" s="352"/>
      <c r="F57" s="352"/>
      <c r="G57" s="1222"/>
      <c r="H57" s="1223"/>
      <c r="I57" s="1216" t="s">
        <v>563</v>
      </c>
      <c r="J57" s="1216"/>
      <c r="K57" s="1249"/>
      <c r="L57" s="1249"/>
      <c r="M57" s="1249"/>
      <c r="N57" s="1249"/>
      <c r="O57" s="1249"/>
      <c r="P57" s="357"/>
      <c r="Q57" s="356"/>
    </row>
    <row r="58" spans="1:17" s="355" customFormat="1">
      <c r="A58" s="243"/>
      <c r="B58" s="356"/>
      <c r="C58" s="352"/>
      <c r="D58" s="352"/>
      <c r="E58" s="352"/>
      <c r="F58" s="352"/>
      <c r="G58" s="1224"/>
      <c r="H58" s="1225"/>
      <c r="I58" s="1216"/>
      <c r="J58" s="1216"/>
      <c r="K58" s="1219"/>
      <c r="L58" s="1219"/>
      <c r="M58" s="1219"/>
      <c r="N58" s="1219"/>
      <c r="O58" s="121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565</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28" t="s">
        <v>566</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37"/>
      <c r="H72" s="1238"/>
      <c r="I72" s="1238"/>
      <c r="J72" s="1239"/>
      <c r="K72" s="354" t="s">
        <v>518</v>
      </c>
      <c r="L72" s="354" t="s">
        <v>519</v>
      </c>
      <c r="M72" s="354" t="s">
        <v>520</v>
      </c>
      <c r="N72" s="354" t="s">
        <v>521</v>
      </c>
      <c r="O72" s="354" t="s">
        <v>522</v>
      </c>
    </row>
    <row r="73" spans="2:30">
      <c r="B73" s="248"/>
      <c r="C73" s="244"/>
      <c r="D73" s="244"/>
      <c r="E73" s="244"/>
      <c r="F73" s="244"/>
      <c r="G73" s="1240" t="s">
        <v>561</v>
      </c>
      <c r="H73" s="1241"/>
      <c r="I73" s="1246" t="s">
        <v>562</v>
      </c>
      <c r="J73" s="1246"/>
      <c r="K73" s="1227">
        <v>9.3000000000000007</v>
      </c>
      <c r="L73" s="1227"/>
      <c r="M73" s="1214"/>
      <c r="N73" s="1214"/>
      <c r="O73" s="1214"/>
      <c r="S73" s="243">
        <v>9.9</v>
      </c>
    </row>
    <row r="74" spans="2:30">
      <c r="B74" s="248"/>
      <c r="C74" s="244"/>
      <c r="D74" s="244"/>
      <c r="E74" s="244"/>
      <c r="F74" s="244"/>
      <c r="G74" s="1242"/>
      <c r="H74" s="1243"/>
      <c r="I74" s="1247"/>
      <c r="J74" s="1247"/>
      <c r="K74" s="1227"/>
      <c r="L74" s="1227"/>
      <c r="M74" s="1214"/>
      <c r="N74" s="1214"/>
      <c r="O74" s="1214"/>
    </row>
    <row r="75" spans="2:30">
      <c r="B75" s="248"/>
      <c r="C75" s="244"/>
      <c r="D75" s="244"/>
      <c r="E75" s="244"/>
      <c r="F75" s="244"/>
      <c r="G75" s="1242"/>
      <c r="H75" s="1243"/>
      <c r="I75" s="1226" t="s">
        <v>568</v>
      </c>
      <c r="J75" s="1226"/>
      <c r="K75" s="1218">
        <v>9.8000000000000007</v>
      </c>
      <c r="L75" s="1218">
        <v>8.9</v>
      </c>
      <c r="M75" s="1218">
        <v>8.1</v>
      </c>
      <c r="N75" s="1218">
        <v>7</v>
      </c>
      <c r="O75" s="1218">
        <v>5.9</v>
      </c>
      <c r="U75" s="243">
        <v>81.2</v>
      </c>
      <c r="W75" s="243">
        <v>87.2</v>
      </c>
      <c r="Y75" s="243">
        <v>99.8</v>
      </c>
      <c r="AA75" s="243">
        <v>109.5</v>
      </c>
      <c r="AC75" s="243">
        <v>115.2</v>
      </c>
    </row>
    <row r="76" spans="2:30">
      <c r="B76" s="248"/>
      <c r="C76" s="244"/>
      <c r="D76" s="244"/>
      <c r="E76" s="244"/>
      <c r="F76" s="244"/>
      <c r="G76" s="1244"/>
      <c r="H76" s="1245"/>
      <c r="I76" s="1226"/>
      <c r="J76" s="1226"/>
      <c r="K76" s="1219"/>
      <c r="L76" s="1219"/>
      <c r="M76" s="1219"/>
      <c r="N76" s="1219"/>
      <c r="O76" s="1219"/>
    </row>
    <row r="77" spans="2:30">
      <c r="B77" s="248"/>
      <c r="C77" s="244"/>
      <c r="D77" s="244"/>
      <c r="E77" s="244"/>
      <c r="F77" s="244"/>
      <c r="G77" s="1220" t="s">
        <v>564</v>
      </c>
      <c r="H77" s="1221"/>
      <c r="I77" s="1226" t="s">
        <v>562</v>
      </c>
      <c r="J77" s="1226"/>
      <c r="K77" s="1227">
        <v>88.3</v>
      </c>
      <c r="L77" s="1227">
        <v>76.2</v>
      </c>
      <c r="M77" s="1214">
        <v>65.3</v>
      </c>
      <c r="N77" s="1214">
        <v>60.8</v>
      </c>
      <c r="O77" s="1214">
        <v>58.5</v>
      </c>
      <c r="R77" s="243">
        <v>12.3</v>
      </c>
      <c r="T77" s="243">
        <v>11.1</v>
      </c>
    </row>
    <row r="78" spans="2:30">
      <c r="B78" s="248"/>
      <c r="C78" s="244"/>
      <c r="D78" s="244"/>
      <c r="E78" s="244"/>
      <c r="F78" s="244"/>
      <c r="G78" s="1222"/>
      <c r="H78" s="1223"/>
      <c r="I78" s="1226"/>
      <c r="J78" s="1226"/>
      <c r="K78" s="1227"/>
      <c r="L78" s="1227"/>
      <c r="M78" s="1214"/>
      <c r="N78" s="1214"/>
      <c r="O78" s="1214"/>
    </row>
    <row r="79" spans="2:30">
      <c r="B79" s="248"/>
      <c r="C79" s="244"/>
      <c r="D79" s="244"/>
      <c r="E79" s="244"/>
      <c r="F79" s="244"/>
      <c r="G79" s="1222"/>
      <c r="H79" s="1223"/>
      <c r="I79" s="1215" t="s">
        <v>568</v>
      </c>
      <c r="J79" s="1216"/>
      <c r="K79" s="1217">
        <v>13.8</v>
      </c>
      <c r="L79" s="1217">
        <v>12.8</v>
      </c>
      <c r="M79" s="1217">
        <v>12</v>
      </c>
      <c r="N79" s="1217">
        <v>11.1</v>
      </c>
      <c r="O79" s="1217">
        <v>10.7</v>
      </c>
      <c r="V79" s="243">
        <v>53.5</v>
      </c>
      <c r="X79" s="243">
        <v>48.2</v>
      </c>
      <c r="Z79" s="243">
        <v>34.200000000000003</v>
      </c>
      <c r="AB79" s="243">
        <v>30.3</v>
      </c>
      <c r="AD79" s="243">
        <v>28.9</v>
      </c>
    </row>
    <row r="80" spans="2:30">
      <c r="B80" s="248"/>
      <c r="C80" s="244"/>
      <c r="D80" s="244"/>
      <c r="E80" s="244"/>
      <c r="F80" s="244"/>
      <c r="G80" s="1224"/>
      <c r="H80" s="1225"/>
      <c r="I80" s="1216"/>
      <c r="J80" s="1216"/>
      <c r="K80" s="1217"/>
      <c r="L80" s="1217"/>
      <c r="M80" s="1217"/>
      <c r="N80" s="1217"/>
      <c r="O80" s="121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193764</v>
      </c>
      <c r="E3" s="116"/>
      <c r="F3" s="117">
        <v>67201</v>
      </c>
      <c r="G3" s="118"/>
      <c r="H3" s="119"/>
    </row>
    <row r="4" spans="1:8">
      <c r="A4" s="120"/>
      <c r="B4" s="121"/>
      <c r="C4" s="122"/>
      <c r="D4" s="123">
        <v>70676</v>
      </c>
      <c r="E4" s="124"/>
      <c r="F4" s="125">
        <v>35210</v>
      </c>
      <c r="G4" s="126"/>
      <c r="H4" s="127"/>
    </row>
    <row r="5" spans="1:8">
      <c r="A5" s="108" t="s">
        <v>512</v>
      </c>
      <c r="B5" s="113"/>
      <c r="C5" s="114"/>
      <c r="D5" s="115">
        <v>170098</v>
      </c>
      <c r="E5" s="116"/>
      <c r="F5" s="117">
        <v>75709</v>
      </c>
      <c r="G5" s="118"/>
      <c r="H5" s="119"/>
    </row>
    <row r="6" spans="1:8">
      <c r="A6" s="120"/>
      <c r="B6" s="121"/>
      <c r="C6" s="122"/>
      <c r="D6" s="123">
        <v>93734</v>
      </c>
      <c r="E6" s="124"/>
      <c r="F6" s="125">
        <v>35212</v>
      </c>
      <c r="G6" s="126"/>
      <c r="H6" s="127"/>
    </row>
    <row r="7" spans="1:8">
      <c r="A7" s="108" t="s">
        <v>513</v>
      </c>
      <c r="B7" s="113"/>
      <c r="C7" s="114"/>
      <c r="D7" s="115">
        <v>78223</v>
      </c>
      <c r="E7" s="116"/>
      <c r="F7" s="117">
        <v>90961</v>
      </c>
      <c r="G7" s="118"/>
      <c r="H7" s="119"/>
    </row>
    <row r="8" spans="1:8">
      <c r="A8" s="120"/>
      <c r="B8" s="121"/>
      <c r="C8" s="122"/>
      <c r="D8" s="123">
        <v>33081</v>
      </c>
      <c r="E8" s="124"/>
      <c r="F8" s="125">
        <v>37720</v>
      </c>
      <c r="G8" s="126"/>
      <c r="H8" s="127"/>
    </row>
    <row r="9" spans="1:8">
      <c r="A9" s="108" t="s">
        <v>514</v>
      </c>
      <c r="B9" s="113"/>
      <c r="C9" s="114"/>
      <c r="D9" s="115">
        <v>115487</v>
      </c>
      <c r="E9" s="116"/>
      <c r="F9" s="117">
        <v>106614</v>
      </c>
      <c r="G9" s="118"/>
      <c r="H9" s="119"/>
    </row>
    <row r="10" spans="1:8">
      <c r="A10" s="120"/>
      <c r="B10" s="121"/>
      <c r="C10" s="122"/>
      <c r="D10" s="123">
        <v>57591</v>
      </c>
      <c r="E10" s="124"/>
      <c r="F10" s="125">
        <v>45545</v>
      </c>
      <c r="G10" s="126"/>
      <c r="H10" s="127"/>
    </row>
    <row r="11" spans="1:8">
      <c r="A11" s="108" t="s">
        <v>515</v>
      </c>
      <c r="B11" s="113"/>
      <c r="C11" s="114"/>
      <c r="D11" s="115">
        <v>104464</v>
      </c>
      <c r="E11" s="116"/>
      <c r="F11" s="117">
        <v>85459</v>
      </c>
      <c r="G11" s="118"/>
      <c r="H11" s="119"/>
    </row>
    <row r="12" spans="1:8">
      <c r="A12" s="120"/>
      <c r="B12" s="121"/>
      <c r="C12" s="128"/>
      <c r="D12" s="123">
        <v>47532</v>
      </c>
      <c r="E12" s="124"/>
      <c r="F12" s="125">
        <v>44378</v>
      </c>
      <c r="G12" s="126"/>
      <c r="H12" s="127"/>
    </row>
    <row r="13" spans="1:8">
      <c r="A13" s="108"/>
      <c r="B13" s="113"/>
      <c r="C13" s="129"/>
      <c r="D13" s="130">
        <v>132407</v>
      </c>
      <c r="E13" s="131"/>
      <c r="F13" s="132">
        <v>85189</v>
      </c>
      <c r="G13" s="133"/>
      <c r="H13" s="119"/>
    </row>
    <row r="14" spans="1:8">
      <c r="A14" s="120"/>
      <c r="B14" s="121"/>
      <c r="C14" s="122"/>
      <c r="D14" s="123">
        <v>60523</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6.28</v>
      </c>
      <c r="C19" s="134">
        <f>ROUND(VALUE(SUBSTITUTE(実質収支比率等に係る経年分析!G$48,"▲","-")),2)</f>
        <v>6.07</v>
      </c>
      <c r="D19" s="134">
        <f>ROUND(VALUE(SUBSTITUTE(実質収支比率等に係る経年分析!H$48,"▲","-")),2)</f>
        <v>6.84</v>
      </c>
      <c r="E19" s="134">
        <f>ROUND(VALUE(SUBSTITUTE(実質収支比率等に係る経年分析!I$48,"▲","-")),2)</f>
        <v>6.93</v>
      </c>
      <c r="F19" s="134">
        <f>ROUND(VALUE(SUBSTITUTE(実質収支比率等に係る経年分析!J$48,"▲","-")),2)</f>
        <v>6.68</v>
      </c>
    </row>
    <row r="20" spans="1:11">
      <c r="A20" s="134" t="s">
        <v>42</v>
      </c>
      <c r="B20" s="134">
        <f>ROUND(VALUE(SUBSTITUTE(実質収支比率等に係る経年分析!F$47,"▲","-")),2)</f>
        <v>24.6</v>
      </c>
      <c r="C20" s="134">
        <f>ROUND(VALUE(SUBSTITUTE(実質収支比率等に係る経年分析!G$47,"▲","-")),2)</f>
        <v>29.69</v>
      </c>
      <c r="D20" s="134">
        <f>ROUND(VALUE(SUBSTITUTE(実質収支比率等に係る経年分析!H$47,"▲","-")),2)</f>
        <v>32.57</v>
      </c>
      <c r="E20" s="134">
        <f>ROUND(VALUE(SUBSTITUTE(実質収支比率等に係る経年分析!I$47,"▲","-")),2)</f>
        <v>36.17</v>
      </c>
      <c r="F20" s="134">
        <f>ROUND(VALUE(SUBSTITUTE(実質収支比率等に係る経年分析!J$47,"▲","-")),2)</f>
        <v>41.23</v>
      </c>
    </row>
    <row r="21" spans="1:11">
      <c r="A21" s="134" t="s">
        <v>43</v>
      </c>
      <c r="B21" s="134">
        <f>IF(ISNUMBER(VALUE(SUBSTITUTE(実質収支比率等に係る経年分析!F$49,"▲","-"))),ROUND(VALUE(SUBSTITUTE(実質収支比率等に係る経年分析!F$49,"▲","-")),2),NA())</f>
        <v>1.48</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3.48</v>
      </c>
      <c r="E21" s="134">
        <f>IF(ISNUMBER(VALUE(SUBSTITUTE(実質収支比率等に係る経年分析!I$49,"▲","-"))),ROUND(VALUE(SUBSTITUTE(実質収支比率等に係る経年分析!I$49,"▲","-")),2),NA())</f>
        <v>0.1</v>
      </c>
      <c r="F21" s="134">
        <f>IF(ISNUMBER(VALUE(SUBSTITUTE(実質収支比率等に係る経年分析!J$49,"▲","-"))),ROUND(VALUE(SUBSTITUTE(実質収支比率等に係る経年分析!J$49,"▲","-")),2),NA())</f>
        <v>-0.46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太陽光発電事業特別会計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上水道特別会計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6.68</v>
      </c>
    </row>
    <row r="36" spans="1:16">
      <c r="A36" s="135" t="str">
        <f>IF(連結実質赤字比率に係る赤字・黒字の構成分析!C$34="",NA(),連結実質赤字比率に係る赤字・黒字の構成分析!C$34)</f>
        <v>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3295</v>
      </c>
      <c r="E42" s="136"/>
      <c r="F42" s="136"/>
      <c r="G42" s="136">
        <f>'実質公債費比率（分子）の構造'!L$52</f>
        <v>3428</v>
      </c>
      <c r="H42" s="136"/>
      <c r="I42" s="136"/>
      <c r="J42" s="136">
        <f>'実質公債費比率（分子）の構造'!M$52</f>
        <v>3434</v>
      </c>
      <c r="K42" s="136"/>
      <c r="L42" s="136"/>
      <c r="M42" s="136">
        <f>'実質公債費比率（分子）の構造'!N$52</f>
        <v>3497</v>
      </c>
      <c r="N42" s="136"/>
      <c r="O42" s="136"/>
      <c r="P42" s="136">
        <f>'実質公債費比率（分子）の構造'!O$52</f>
        <v>3106</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30</v>
      </c>
      <c r="C44" s="136"/>
      <c r="D44" s="136"/>
      <c r="E44" s="136">
        <f>'実質公債費比率（分子）の構造'!L$50</f>
        <v>27</v>
      </c>
      <c r="F44" s="136"/>
      <c r="G44" s="136"/>
      <c r="H44" s="136">
        <f>'実質公債費比率（分子）の構造'!M$50</f>
        <v>27</v>
      </c>
      <c r="I44" s="136"/>
      <c r="J44" s="136"/>
      <c r="K44" s="136">
        <f>'実質公債費比率（分子）の構造'!N$50</f>
        <v>26</v>
      </c>
      <c r="L44" s="136"/>
      <c r="M44" s="136"/>
      <c r="N44" s="136">
        <f>'実質公債費比率（分子）の構造'!O$50</f>
        <v>15</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303</v>
      </c>
      <c r="C46" s="136"/>
      <c r="D46" s="136"/>
      <c r="E46" s="136">
        <f>'実質公債費比率（分子）の構造'!L$48</f>
        <v>326</v>
      </c>
      <c r="F46" s="136"/>
      <c r="G46" s="136"/>
      <c r="H46" s="136">
        <f>'実質公債費比率（分子）の構造'!M$48</f>
        <v>327</v>
      </c>
      <c r="I46" s="136"/>
      <c r="J46" s="136"/>
      <c r="K46" s="136">
        <f>'実質公債費比率（分子）の構造'!N$48</f>
        <v>317</v>
      </c>
      <c r="L46" s="136"/>
      <c r="M46" s="136"/>
      <c r="N46" s="136">
        <f>'実質公債費比率（分子）の構造'!O$48</f>
        <v>347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4199</v>
      </c>
      <c r="C49" s="136"/>
      <c r="D49" s="136"/>
      <c r="E49" s="136">
        <f>'実質公債費比率（分子）の構造'!L$45</f>
        <v>4251</v>
      </c>
      <c r="F49" s="136"/>
      <c r="G49" s="136"/>
      <c r="H49" s="136">
        <f>'実質公債費比率（分子）の構造'!M$45</f>
        <v>4087</v>
      </c>
      <c r="I49" s="136"/>
      <c r="J49" s="136"/>
      <c r="K49" s="136">
        <f>'実質公債費比率（分子）の構造'!N$45</f>
        <v>3902</v>
      </c>
      <c r="L49" s="136"/>
      <c r="M49" s="136"/>
      <c r="N49" s="136">
        <f>'実質公債費比率（分子）の構造'!O$45</f>
        <v>3416</v>
      </c>
      <c r="O49" s="136"/>
      <c r="P49" s="136"/>
    </row>
    <row r="50" spans="1:16">
      <c r="A50" s="136" t="s">
        <v>58</v>
      </c>
      <c r="B50" s="136" t="e">
        <f>NA()</f>
        <v>#N/A</v>
      </c>
      <c r="C50" s="136">
        <f>IF(ISNUMBER('実質公債費比率（分子）の構造'!K$53),'実質公債費比率（分子）の構造'!K$53,NA())</f>
        <v>1237</v>
      </c>
      <c r="D50" s="136" t="e">
        <f>NA()</f>
        <v>#N/A</v>
      </c>
      <c r="E50" s="136" t="e">
        <f>NA()</f>
        <v>#N/A</v>
      </c>
      <c r="F50" s="136">
        <f>IF(ISNUMBER('実質公債費比率（分子）の構造'!L$53),'実質公債費比率（分子）の構造'!L$53,NA())</f>
        <v>1176</v>
      </c>
      <c r="G50" s="136" t="e">
        <f>NA()</f>
        <v>#N/A</v>
      </c>
      <c r="H50" s="136" t="e">
        <f>NA()</f>
        <v>#N/A</v>
      </c>
      <c r="I50" s="136">
        <f>IF(ISNUMBER('実質公債費比率（分子）の構造'!M$53),'実質公債費比率（分子）の構造'!M$53,NA())</f>
        <v>1007</v>
      </c>
      <c r="J50" s="136" t="e">
        <f>NA()</f>
        <v>#N/A</v>
      </c>
      <c r="K50" s="136" t="e">
        <f>NA()</f>
        <v>#N/A</v>
      </c>
      <c r="L50" s="136">
        <f>IF(ISNUMBER('実質公債費比率（分子）の構造'!N$53),'実質公債費比率（分子）の構造'!N$53,NA())</f>
        <v>748</v>
      </c>
      <c r="M50" s="136" t="e">
        <f>NA()</f>
        <v>#N/A</v>
      </c>
      <c r="N50" s="136" t="e">
        <f>NA()</f>
        <v>#N/A</v>
      </c>
      <c r="O50" s="136">
        <f>IF(ISNUMBER('実質公債費比率（分子）の構造'!O$53),'実質公債費比率（分子）の構造'!O$53,NA())</f>
        <v>672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26456</v>
      </c>
      <c r="E56" s="135"/>
      <c r="F56" s="135"/>
      <c r="G56" s="135">
        <f>'将来負担比率（分子）の構造'!J$51</f>
        <v>26771</v>
      </c>
      <c r="H56" s="135"/>
      <c r="I56" s="135"/>
      <c r="J56" s="135">
        <f>'将来負担比率（分子）の構造'!K$51</f>
        <v>25414</v>
      </c>
      <c r="K56" s="135"/>
      <c r="L56" s="135"/>
      <c r="M56" s="135">
        <f>'将来負担比率（分子）の構造'!L$51</f>
        <v>24572</v>
      </c>
      <c r="N56" s="135"/>
      <c r="O56" s="135"/>
      <c r="P56" s="135">
        <f>'将来負担比率（分子）の構造'!M$51</f>
        <v>24004</v>
      </c>
    </row>
    <row r="57" spans="1:16">
      <c r="A57" s="135" t="s">
        <v>34</v>
      </c>
      <c r="B57" s="135"/>
      <c r="C57" s="135"/>
      <c r="D57" s="135">
        <f>'将来負担比率（分子）の構造'!I$50</f>
        <v>1964</v>
      </c>
      <c r="E57" s="135"/>
      <c r="F57" s="135"/>
      <c r="G57" s="135">
        <f>'将来負担比率（分子）の構造'!J$50</f>
        <v>1908</v>
      </c>
      <c r="H57" s="135"/>
      <c r="I57" s="135"/>
      <c r="J57" s="135">
        <f>'将来負担比率（分子）の構造'!K$50</f>
        <v>1783</v>
      </c>
      <c r="K57" s="135"/>
      <c r="L57" s="135"/>
      <c r="M57" s="135">
        <f>'将来負担比率（分子）の構造'!L$50</f>
        <v>1857</v>
      </c>
      <c r="N57" s="135"/>
      <c r="O57" s="135"/>
      <c r="P57" s="135">
        <f>'将来負担比率（分子）の構造'!M$50</f>
        <v>1772</v>
      </c>
    </row>
    <row r="58" spans="1:16">
      <c r="A58" s="135" t="s">
        <v>33</v>
      </c>
      <c r="B58" s="135"/>
      <c r="C58" s="135"/>
      <c r="D58" s="135">
        <f>'将来負担比率（分子）の構造'!I$49</f>
        <v>11298</v>
      </c>
      <c r="E58" s="135"/>
      <c r="F58" s="135"/>
      <c r="G58" s="135">
        <f>'将来負担比率（分子）の構造'!J$49</f>
        <v>12279</v>
      </c>
      <c r="H58" s="135"/>
      <c r="I58" s="135"/>
      <c r="J58" s="135">
        <f>'将来負担比率（分子）の構造'!K$49</f>
        <v>12787</v>
      </c>
      <c r="K58" s="135"/>
      <c r="L58" s="135"/>
      <c r="M58" s="135">
        <f>'将来負担比率（分子）の構造'!L$49</f>
        <v>14773</v>
      </c>
      <c r="N58" s="135"/>
      <c r="O58" s="135"/>
      <c r="P58" s="135">
        <f>'将来負担比率（分子）の構造'!M$49</f>
        <v>17084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74</v>
      </c>
      <c r="C61" s="135"/>
      <c r="D61" s="135"/>
      <c r="E61" s="135">
        <f>'将来負担比率（分子）の構造'!J$46</f>
        <v>19</v>
      </c>
      <c r="F61" s="135"/>
      <c r="G61" s="135"/>
      <c r="H61" s="135">
        <f>'将来負担比率（分子）の構造'!K$46</f>
        <v>15</v>
      </c>
      <c r="I61" s="135"/>
      <c r="J61" s="135"/>
      <c r="K61" s="135">
        <f>'将来負担比率（分子）の構造'!L$46</f>
        <v>11</v>
      </c>
      <c r="L61" s="135"/>
      <c r="M61" s="135"/>
      <c r="N61" s="135">
        <f>'将来負担比率（分子）の構造'!M$46</f>
        <v>6</v>
      </c>
      <c r="O61" s="135"/>
      <c r="P61" s="135"/>
    </row>
    <row r="62" spans="1:16">
      <c r="A62" s="135" t="s">
        <v>28</v>
      </c>
      <c r="B62" s="135">
        <f>'将来負担比率（分子）の構造'!I$45</f>
        <v>6423</v>
      </c>
      <c r="C62" s="135"/>
      <c r="D62" s="135"/>
      <c r="E62" s="135">
        <f>'将来負担比率（分子）の構造'!J$45</f>
        <v>6182</v>
      </c>
      <c r="F62" s="135"/>
      <c r="G62" s="135"/>
      <c r="H62" s="135">
        <f>'将来負担比率（分子）の構造'!K$45</f>
        <v>5875</v>
      </c>
      <c r="I62" s="135"/>
      <c r="J62" s="135"/>
      <c r="K62" s="135">
        <f>'将来負担比率（分子）の構造'!L$45</f>
        <v>5642</v>
      </c>
      <c r="L62" s="135"/>
      <c r="M62" s="135"/>
      <c r="N62" s="135">
        <f>'将来負担比率（分子）の構造'!M$45</f>
        <v>5589</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4740</v>
      </c>
      <c r="C64" s="135"/>
      <c r="D64" s="135"/>
      <c r="E64" s="135">
        <f>'将来負担比率（分子）の構造'!J$43</f>
        <v>4277</v>
      </c>
      <c r="F64" s="135"/>
      <c r="G64" s="135"/>
      <c r="H64" s="135">
        <f>'将来負担比率（分子）の構造'!K$43</f>
        <v>4210</v>
      </c>
      <c r="I64" s="135"/>
      <c r="J64" s="135"/>
      <c r="K64" s="135">
        <f>'将来負担比率（分子）の構造'!L$43</f>
        <v>4135</v>
      </c>
      <c r="L64" s="135"/>
      <c r="M64" s="135"/>
      <c r="N64" s="135">
        <f>'将来負担比率（分子）の構造'!M$43</f>
        <v>4017</v>
      </c>
      <c r="O64" s="135"/>
      <c r="P64" s="135"/>
    </row>
    <row r="65" spans="1:16">
      <c r="A65" s="135" t="s">
        <v>25</v>
      </c>
      <c r="B65" s="135">
        <f>'将来負担比率（分子）の構造'!I$42</f>
        <v>119</v>
      </c>
      <c r="C65" s="135"/>
      <c r="D65" s="135"/>
      <c r="E65" s="135">
        <f>'将来負担比率（分子）の構造'!J$42</f>
        <v>94</v>
      </c>
      <c r="F65" s="135"/>
      <c r="G65" s="135"/>
      <c r="H65" s="135">
        <f>'将来負担比率（分子）の構造'!K$42</f>
        <v>70</v>
      </c>
      <c r="I65" s="135"/>
      <c r="J65" s="135"/>
      <c r="K65" s="135">
        <f>'将来負担比率（分子）の構造'!L$42</f>
        <v>46</v>
      </c>
      <c r="L65" s="135"/>
      <c r="M65" s="135"/>
      <c r="N65" s="135">
        <f>'将来負担比率（分子）の構造'!M$42</f>
        <v>32</v>
      </c>
      <c r="O65" s="135"/>
      <c r="P65" s="135"/>
    </row>
    <row r="66" spans="1:16">
      <c r="A66" s="135" t="s">
        <v>24</v>
      </c>
      <c r="B66" s="135">
        <f>'将来負担比率（分子）の構造'!I$41</f>
        <v>29692</v>
      </c>
      <c r="C66" s="135"/>
      <c r="D66" s="135"/>
      <c r="E66" s="135">
        <f>'将来負担比率（分子）の構造'!J$41</f>
        <v>30353</v>
      </c>
      <c r="F66" s="135"/>
      <c r="G66" s="135"/>
      <c r="H66" s="135">
        <f>'将来負担比率（分子）の構造'!K$41</f>
        <v>27795</v>
      </c>
      <c r="I66" s="135"/>
      <c r="J66" s="135"/>
      <c r="K66" s="135">
        <f>'将来負担比率（分子）の構造'!L$41</f>
        <v>27163</v>
      </c>
      <c r="L66" s="135"/>
      <c r="M66" s="135"/>
      <c r="N66" s="135">
        <f>'将来負担比率（分子）の構造'!M$41</f>
        <v>26380</v>
      </c>
      <c r="O66" s="135"/>
      <c r="P66" s="135"/>
    </row>
    <row r="67" spans="1:16">
      <c r="A67" s="135" t="s">
        <v>62</v>
      </c>
      <c r="B67" s="135" t="e">
        <f>NA()</f>
        <v>#N/A</v>
      </c>
      <c r="C67" s="135">
        <f>IF(ISNUMBER('将来負担比率（分子）の構造'!I$52), IF('将来負担比率（分子）の構造'!I$52 &lt; 0, 0, '将来負担比率（分子）の構造'!I$52), NA())</f>
        <v>1329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3092189</v>
      </c>
      <c r="S5" s="613"/>
      <c r="T5" s="613"/>
      <c r="U5" s="613"/>
      <c r="V5" s="613"/>
      <c r="W5" s="613"/>
      <c r="X5" s="613"/>
      <c r="Y5" s="614"/>
      <c r="Z5" s="615">
        <v>11.4</v>
      </c>
      <c r="AA5" s="615"/>
      <c r="AB5" s="615"/>
      <c r="AC5" s="615"/>
      <c r="AD5" s="616">
        <v>3092189</v>
      </c>
      <c r="AE5" s="616"/>
      <c r="AF5" s="616"/>
      <c r="AG5" s="616"/>
      <c r="AH5" s="616"/>
      <c r="AI5" s="616"/>
      <c r="AJ5" s="616"/>
      <c r="AK5" s="616"/>
      <c r="AL5" s="617">
        <v>19.600000000000001</v>
      </c>
      <c r="AM5" s="618"/>
      <c r="AN5" s="618"/>
      <c r="AO5" s="619"/>
      <c r="AP5" s="609" t="s">
        <v>208</v>
      </c>
      <c r="AQ5" s="610"/>
      <c r="AR5" s="610"/>
      <c r="AS5" s="610"/>
      <c r="AT5" s="610"/>
      <c r="AU5" s="610"/>
      <c r="AV5" s="610"/>
      <c r="AW5" s="610"/>
      <c r="AX5" s="610"/>
      <c r="AY5" s="610"/>
      <c r="AZ5" s="610"/>
      <c r="BA5" s="610"/>
      <c r="BB5" s="610"/>
      <c r="BC5" s="610"/>
      <c r="BD5" s="610"/>
      <c r="BE5" s="610"/>
      <c r="BF5" s="611"/>
      <c r="BG5" s="623">
        <v>3092189</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347539</v>
      </c>
      <c r="S6" s="624"/>
      <c r="T6" s="624"/>
      <c r="U6" s="624"/>
      <c r="V6" s="624"/>
      <c r="W6" s="624"/>
      <c r="X6" s="624"/>
      <c r="Y6" s="625"/>
      <c r="Z6" s="626">
        <v>1.3</v>
      </c>
      <c r="AA6" s="626"/>
      <c r="AB6" s="626"/>
      <c r="AC6" s="626"/>
      <c r="AD6" s="627">
        <v>347539</v>
      </c>
      <c r="AE6" s="627"/>
      <c r="AF6" s="627"/>
      <c r="AG6" s="627"/>
      <c r="AH6" s="627"/>
      <c r="AI6" s="627"/>
      <c r="AJ6" s="627"/>
      <c r="AK6" s="627"/>
      <c r="AL6" s="628">
        <v>2.2000000000000002</v>
      </c>
      <c r="AM6" s="629"/>
      <c r="AN6" s="629"/>
      <c r="AO6" s="630"/>
      <c r="AP6" s="620" t="s">
        <v>214</v>
      </c>
      <c r="AQ6" s="621"/>
      <c r="AR6" s="621"/>
      <c r="AS6" s="621"/>
      <c r="AT6" s="621"/>
      <c r="AU6" s="621"/>
      <c r="AV6" s="621"/>
      <c r="AW6" s="621"/>
      <c r="AX6" s="621"/>
      <c r="AY6" s="621"/>
      <c r="AZ6" s="621"/>
      <c r="BA6" s="621"/>
      <c r="BB6" s="621"/>
      <c r="BC6" s="621"/>
      <c r="BD6" s="621"/>
      <c r="BE6" s="621"/>
      <c r="BF6" s="622"/>
      <c r="BG6" s="623">
        <v>3092189</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215706</v>
      </c>
      <c r="CS6" s="624"/>
      <c r="CT6" s="624"/>
      <c r="CU6" s="624"/>
      <c r="CV6" s="624"/>
      <c r="CW6" s="624"/>
      <c r="CX6" s="624"/>
      <c r="CY6" s="625"/>
      <c r="CZ6" s="626">
        <v>0.8</v>
      </c>
      <c r="DA6" s="626"/>
      <c r="DB6" s="626"/>
      <c r="DC6" s="626"/>
      <c r="DD6" s="632" t="s">
        <v>209</v>
      </c>
      <c r="DE6" s="624"/>
      <c r="DF6" s="624"/>
      <c r="DG6" s="624"/>
      <c r="DH6" s="624"/>
      <c r="DI6" s="624"/>
      <c r="DJ6" s="624"/>
      <c r="DK6" s="624"/>
      <c r="DL6" s="624"/>
      <c r="DM6" s="624"/>
      <c r="DN6" s="624"/>
      <c r="DO6" s="624"/>
      <c r="DP6" s="625"/>
      <c r="DQ6" s="632">
        <v>215706</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4907</v>
      </c>
      <c r="S7" s="624"/>
      <c r="T7" s="624"/>
      <c r="U7" s="624"/>
      <c r="V7" s="624"/>
      <c r="W7" s="624"/>
      <c r="X7" s="624"/>
      <c r="Y7" s="625"/>
      <c r="Z7" s="626">
        <v>0</v>
      </c>
      <c r="AA7" s="626"/>
      <c r="AB7" s="626"/>
      <c r="AC7" s="626"/>
      <c r="AD7" s="627">
        <v>4907</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1285612</v>
      </c>
      <c r="BH7" s="624"/>
      <c r="BI7" s="624"/>
      <c r="BJ7" s="624"/>
      <c r="BK7" s="624"/>
      <c r="BL7" s="624"/>
      <c r="BM7" s="624"/>
      <c r="BN7" s="625"/>
      <c r="BO7" s="626">
        <v>41.6</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3842049</v>
      </c>
      <c r="CS7" s="624"/>
      <c r="CT7" s="624"/>
      <c r="CU7" s="624"/>
      <c r="CV7" s="624"/>
      <c r="CW7" s="624"/>
      <c r="CX7" s="624"/>
      <c r="CY7" s="625"/>
      <c r="CZ7" s="626">
        <v>14.8</v>
      </c>
      <c r="DA7" s="626"/>
      <c r="DB7" s="626"/>
      <c r="DC7" s="626"/>
      <c r="DD7" s="632">
        <v>353412</v>
      </c>
      <c r="DE7" s="624"/>
      <c r="DF7" s="624"/>
      <c r="DG7" s="624"/>
      <c r="DH7" s="624"/>
      <c r="DI7" s="624"/>
      <c r="DJ7" s="624"/>
      <c r="DK7" s="624"/>
      <c r="DL7" s="624"/>
      <c r="DM7" s="624"/>
      <c r="DN7" s="624"/>
      <c r="DO7" s="624"/>
      <c r="DP7" s="625"/>
      <c r="DQ7" s="632">
        <v>3052484</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10762</v>
      </c>
      <c r="S8" s="624"/>
      <c r="T8" s="624"/>
      <c r="U8" s="624"/>
      <c r="V8" s="624"/>
      <c r="W8" s="624"/>
      <c r="X8" s="624"/>
      <c r="Y8" s="625"/>
      <c r="Z8" s="626">
        <v>0</v>
      </c>
      <c r="AA8" s="626"/>
      <c r="AB8" s="626"/>
      <c r="AC8" s="626"/>
      <c r="AD8" s="627">
        <v>10762</v>
      </c>
      <c r="AE8" s="627"/>
      <c r="AF8" s="627"/>
      <c r="AG8" s="627"/>
      <c r="AH8" s="627"/>
      <c r="AI8" s="627"/>
      <c r="AJ8" s="627"/>
      <c r="AK8" s="627"/>
      <c r="AL8" s="628">
        <v>0.1</v>
      </c>
      <c r="AM8" s="629"/>
      <c r="AN8" s="629"/>
      <c r="AO8" s="630"/>
      <c r="AP8" s="620" t="s">
        <v>220</v>
      </c>
      <c r="AQ8" s="621"/>
      <c r="AR8" s="621"/>
      <c r="AS8" s="621"/>
      <c r="AT8" s="621"/>
      <c r="AU8" s="621"/>
      <c r="AV8" s="621"/>
      <c r="AW8" s="621"/>
      <c r="AX8" s="621"/>
      <c r="AY8" s="621"/>
      <c r="AZ8" s="621"/>
      <c r="BA8" s="621"/>
      <c r="BB8" s="621"/>
      <c r="BC8" s="621"/>
      <c r="BD8" s="621"/>
      <c r="BE8" s="621"/>
      <c r="BF8" s="622"/>
      <c r="BG8" s="623">
        <v>53991</v>
      </c>
      <c r="BH8" s="624"/>
      <c r="BI8" s="624"/>
      <c r="BJ8" s="624"/>
      <c r="BK8" s="624"/>
      <c r="BL8" s="624"/>
      <c r="BM8" s="624"/>
      <c r="BN8" s="625"/>
      <c r="BO8" s="626">
        <v>1.7</v>
      </c>
      <c r="BP8" s="626"/>
      <c r="BQ8" s="626"/>
      <c r="BR8" s="626"/>
      <c r="BS8" s="632" t="s">
        <v>111</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8032036</v>
      </c>
      <c r="CS8" s="624"/>
      <c r="CT8" s="624"/>
      <c r="CU8" s="624"/>
      <c r="CV8" s="624"/>
      <c r="CW8" s="624"/>
      <c r="CX8" s="624"/>
      <c r="CY8" s="625"/>
      <c r="CZ8" s="626">
        <v>31</v>
      </c>
      <c r="DA8" s="626"/>
      <c r="DB8" s="626"/>
      <c r="DC8" s="626"/>
      <c r="DD8" s="632">
        <v>221415</v>
      </c>
      <c r="DE8" s="624"/>
      <c r="DF8" s="624"/>
      <c r="DG8" s="624"/>
      <c r="DH8" s="624"/>
      <c r="DI8" s="624"/>
      <c r="DJ8" s="624"/>
      <c r="DK8" s="624"/>
      <c r="DL8" s="624"/>
      <c r="DM8" s="624"/>
      <c r="DN8" s="624"/>
      <c r="DO8" s="624"/>
      <c r="DP8" s="625"/>
      <c r="DQ8" s="632">
        <v>4470040</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10204</v>
      </c>
      <c r="S9" s="624"/>
      <c r="T9" s="624"/>
      <c r="U9" s="624"/>
      <c r="V9" s="624"/>
      <c r="W9" s="624"/>
      <c r="X9" s="624"/>
      <c r="Y9" s="625"/>
      <c r="Z9" s="626">
        <v>0</v>
      </c>
      <c r="AA9" s="626"/>
      <c r="AB9" s="626"/>
      <c r="AC9" s="626"/>
      <c r="AD9" s="627">
        <v>10204</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1064410</v>
      </c>
      <c r="BH9" s="624"/>
      <c r="BI9" s="624"/>
      <c r="BJ9" s="624"/>
      <c r="BK9" s="624"/>
      <c r="BL9" s="624"/>
      <c r="BM9" s="624"/>
      <c r="BN9" s="625"/>
      <c r="BO9" s="626">
        <v>34.4</v>
      </c>
      <c r="BP9" s="626"/>
      <c r="BQ9" s="626"/>
      <c r="BR9" s="626"/>
      <c r="BS9" s="632" t="s">
        <v>111</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2858500</v>
      </c>
      <c r="CS9" s="624"/>
      <c r="CT9" s="624"/>
      <c r="CU9" s="624"/>
      <c r="CV9" s="624"/>
      <c r="CW9" s="624"/>
      <c r="CX9" s="624"/>
      <c r="CY9" s="625"/>
      <c r="CZ9" s="626">
        <v>11</v>
      </c>
      <c r="DA9" s="626"/>
      <c r="DB9" s="626"/>
      <c r="DC9" s="626"/>
      <c r="DD9" s="632">
        <v>1235833</v>
      </c>
      <c r="DE9" s="624"/>
      <c r="DF9" s="624"/>
      <c r="DG9" s="624"/>
      <c r="DH9" s="624"/>
      <c r="DI9" s="624"/>
      <c r="DJ9" s="624"/>
      <c r="DK9" s="624"/>
      <c r="DL9" s="624"/>
      <c r="DM9" s="624"/>
      <c r="DN9" s="624"/>
      <c r="DO9" s="624"/>
      <c r="DP9" s="625"/>
      <c r="DQ9" s="632">
        <v>1473604</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722385</v>
      </c>
      <c r="S10" s="624"/>
      <c r="T10" s="624"/>
      <c r="U10" s="624"/>
      <c r="V10" s="624"/>
      <c r="W10" s="624"/>
      <c r="X10" s="624"/>
      <c r="Y10" s="625"/>
      <c r="Z10" s="626">
        <v>2.7</v>
      </c>
      <c r="AA10" s="626"/>
      <c r="AB10" s="626"/>
      <c r="AC10" s="626"/>
      <c r="AD10" s="627">
        <v>722385</v>
      </c>
      <c r="AE10" s="627"/>
      <c r="AF10" s="627"/>
      <c r="AG10" s="627"/>
      <c r="AH10" s="627"/>
      <c r="AI10" s="627"/>
      <c r="AJ10" s="627"/>
      <c r="AK10" s="627"/>
      <c r="AL10" s="628">
        <v>4.5999999999999996</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91264</v>
      </c>
      <c r="BH10" s="624"/>
      <c r="BI10" s="624"/>
      <c r="BJ10" s="624"/>
      <c r="BK10" s="624"/>
      <c r="BL10" s="624"/>
      <c r="BM10" s="624"/>
      <c r="BN10" s="625"/>
      <c r="BO10" s="626">
        <v>3</v>
      </c>
      <c r="BP10" s="626"/>
      <c r="BQ10" s="626"/>
      <c r="BR10" s="626"/>
      <c r="BS10" s="632" t="s">
        <v>111</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13002</v>
      </c>
      <c r="CS10" s="624"/>
      <c r="CT10" s="624"/>
      <c r="CU10" s="624"/>
      <c r="CV10" s="624"/>
      <c r="CW10" s="624"/>
      <c r="CX10" s="624"/>
      <c r="CY10" s="625"/>
      <c r="CZ10" s="626">
        <v>0.1</v>
      </c>
      <c r="DA10" s="626"/>
      <c r="DB10" s="626"/>
      <c r="DC10" s="626"/>
      <c r="DD10" s="632" t="s">
        <v>111</v>
      </c>
      <c r="DE10" s="624"/>
      <c r="DF10" s="624"/>
      <c r="DG10" s="624"/>
      <c r="DH10" s="624"/>
      <c r="DI10" s="624"/>
      <c r="DJ10" s="624"/>
      <c r="DK10" s="624"/>
      <c r="DL10" s="624"/>
      <c r="DM10" s="624"/>
      <c r="DN10" s="624"/>
      <c r="DO10" s="624"/>
      <c r="DP10" s="625"/>
      <c r="DQ10" s="632">
        <v>7266</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v>11319</v>
      </c>
      <c r="S11" s="624"/>
      <c r="T11" s="624"/>
      <c r="U11" s="624"/>
      <c r="V11" s="624"/>
      <c r="W11" s="624"/>
      <c r="X11" s="624"/>
      <c r="Y11" s="625"/>
      <c r="Z11" s="626">
        <v>0</v>
      </c>
      <c r="AA11" s="626"/>
      <c r="AB11" s="626"/>
      <c r="AC11" s="626"/>
      <c r="AD11" s="627">
        <v>11319</v>
      </c>
      <c r="AE11" s="627"/>
      <c r="AF11" s="627"/>
      <c r="AG11" s="627"/>
      <c r="AH11" s="627"/>
      <c r="AI11" s="627"/>
      <c r="AJ11" s="627"/>
      <c r="AK11" s="627"/>
      <c r="AL11" s="628">
        <v>0.1</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75947</v>
      </c>
      <c r="BH11" s="624"/>
      <c r="BI11" s="624"/>
      <c r="BJ11" s="624"/>
      <c r="BK11" s="624"/>
      <c r="BL11" s="624"/>
      <c r="BM11" s="624"/>
      <c r="BN11" s="625"/>
      <c r="BO11" s="626">
        <v>2.5</v>
      </c>
      <c r="BP11" s="626"/>
      <c r="BQ11" s="626"/>
      <c r="BR11" s="626"/>
      <c r="BS11" s="632" t="s">
        <v>111</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2071897</v>
      </c>
      <c r="CS11" s="624"/>
      <c r="CT11" s="624"/>
      <c r="CU11" s="624"/>
      <c r="CV11" s="624"/>
      <c r="CW11" s="624"/>
      <c r="CX11" s="624"/>
      <c r="CY11" s="625"/>
      <c r="CZ11" s="626">
        <v>8</v>
      </c>
      <c r="DA11" s="626"/>
      <c r="DB11" s="626"/>
      <c r="DC11" s="626"/>
      <c r="DD11" s="632">
        <v>283640</v>
      </c>
      <c r="DE11" s="624"/>
      <c r="DF11" s="624"/>
      <c r="DG11" s="624"/>
      <c r="DH11" s="624"/>
      <c r="DI11" s="624"/>
      <c r="DJ11" s="624"/>
      <c r="DK11" s="624"/>
      <c r="DL11" s="624"/>
      <c r="DM11" s="624"/>
      <c r="DN11" s="624"/>
      <c r="DO11" s="624"/>
      <c r="DP11" s="625"/>
      <c r="DQ11" s="632">
        <v>1291498</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1445643</v>
      </c>
      <c r="BH12" s="624"/>
      <c r="BI12" s="624"/>
      <c r="BJ12" s="624"/>
      <c r="BK12" s="624"/>
      <c r="BL12" s="624"/>
      <c r="BM12" s="624"/>
      <c r="BN12" s="625"/>
      <c r="BO12" s="626">
        <v>46.8</v>
      </c>
      <c r="BP12" s="626"/>
      <c r="BQ12" s="626"/>
      <c r="BR12" s="626"/>
      <c r="BS12" s="632" t="s">
        <v>111</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445604</v>
      </c>
      <c r="CS12" s="624"/>
      <c r="CT12" s="624"/>
      <c r="CU12" s="624"/>
      <c r="CV12" s="624"/>
      <c r="CW12" s="624"/>
      <c r="CX12" s="624"/>
      <c r="CY12" s="625"/>
      <c r="CZ12" s="626">
        <v>1.7</v>
      </c>
      <c r="DA12" s="626"/>
      <c r="DB12" s="626"/>
      <c r="DC12" s="626"/>
      <c r="DD12" s="632">
        <v>73583</v>
      </c>
      <c r="DE12" s="624"/>
      <c r="DF12" s="624"/>
      <c r="DG12" s="624"/>
      <c r="DH12" s="624"/>
      <c r="DI12" s="624"/>
      <c r="DJ12" s="624"/>
      <c r="DK12" s="624"/>
      <c r="DL12" s="624"/>
      <c r="DM12" s="624"/>
      <c r="DN12" s="624"/>
      <c r="DO12" s="624"/>
      <c r="DP12" s="625"/>
      <c r="DQ12" s="632">
        <v>292905</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47284</v>
      </c>
      <c r="S13" s="624"/>
      <c r="T13" s="624"/>
      <c r="U13" s="624"/>
      <c r="V13" s="624"/>
      <c r="W13" s="624"/>
      <c r="X13" s="624"/>
      <c r="Y13" s="625"/>
      <c r="Z13" s="626">
        <v>0.2</v>
      </c>
      <c r="AA13" s="626"/>
      <c r="AB13" s="626"/>
      <c r="AC13" s="626"/>
      <c r="AD13" s="627">
        <v>47284</v>
      </c>
      <c r="AE13" s="627"/>
      <c r="AF13" s="627"/>
      <c r="AG13" s="627"/>
      <c r="AH13" s="627"/>
      <c r="AI13" s="627"/>
      <c r="AJ13" s="627"/>
      <c r="AK13" s="627"/>
      <c r="AL13" s="628">
        <v>0.3</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1424341</v>
      </c>
      <c r="BH13" s="624"/>
      <c r="BI13" s="624"/>
      <c r="BJ13" s="624"/>
      <c r="BK13" s="624"/>
      <c r="BL13" s="624"/>
      <c r="BM13" s="624"/>
      <c r="BN13" s="625"/>
      <c r="BO13" s="626">
        <v>46.1</v>
      </c>
      <c r="BP13" s="626"/>
      <c r="BQ13" s="626"/>
      <c r="BR13" s="626"/>
      <c r="BS13" s="632" t="s">
        <v>111</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1856967</v>
      </c>
      <c r="CS13" s="624"/>
      <c r="CT13" s="624"/>
      <c r="CU13" s="624"/>
      <c r="CV13" s="624"/>
      <c r="CW13" s="624"/>
      <c r="CX13" s="624"/>
      <c r="CY13" s="625"/>
      <c r="CZ13" s="626">
        <v>7.2</v>
      </c>
      <c r="DA13" s="626"/>
      <c r="DB13" s="626"/>
      <c r="DC13" s="626"/>
      <c r="DD13" s="632">
        <v>1442797</v>
      </c>
      <c r="DE13" s="624"/>
      <c r="DF13" s="624"/>
      <c r="DG13" s="624"/>
      <c r="DH13" s="624"/>
      <c r="DI13" s="624"/>
      <c r="DJ13" s="624"/>
      <c r="DK13" s="624"/>
      <c r="DL13" s="624"/>
      <c r="DM13" s="624"/>
      <c r="DN13" s="624"/>
      <c r="DO13" s="624"/>
      <c r="DP13" s="625"/>
      <c r="DQ13" s="632">
        <v>669239</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119936</v>
      </c>
      <c r="BH14" s="624"/>
      <c r="BI14" s="624"/>
      <c r="BJ14" s="624"/>
      <c r="BK14" s="624"/>
      <c r="BL14" s="624"/>
      <c r="BM14" s="624"/>
      <c r="BN14" s="625"/>
      <c r="BO14" s="626">
        <v>3.9</v>
      </c>
      <c r="BP14" s="626"/>
      <c r="BQ14" s="626"/>
      <c r="BR14" s="626"/>
      <c r="BS14" s="632" t="s">
        <v>111</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850488</v>
      </c>
      <c r="CS14" s="624"/>
      <c r="CT14" s="624"/>
      <c r="CU14" s="624"/>
      <c r="CV14" s="624"/>
      <c r="CW14" s="624"/>
      <c r="CX14" s="624"/>
      <c r="CY14" s="625"/>
      <c r="CZ14" s="626">
        <v>3.3</v>
      </c>
      <c r="DA14" s="626"/>
      <c r="DB14" s="626"/>
      <c r="DC14" s="626"/>
      <c r="DD14" s="632">
        <v>57603</v>
      </c>
      <c r="DE14" s="624"/>
      <c r="DF14" s="624"/>
      <c r="DG14" s="624"/>
      <c r="DH14" s="624"/>
      <c r="DI14" s="624"/>
      <c r="DJ14" s="624"/>
      <c r="DK14" s="624"/>
      <c r="DL14" s="624"/>
      <c r="DM14" s="624"/>
      <c r="DN14" s="624"/>
      <c r="DO14" s="624"/>
      <c r="DP14" s="625"/>
      <c r="DQ14" s="632">
        <v>825951</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8479</v>
      </c>
      <c r="S15" s="624"/>
      <c r="T15" s="624"/>
      <c r="U15" s="624"/>
      <c r="V15" s="624"/>
      <c r="W15" s="624"/>
      <c r="X15" s="624"/>
      <c r="Y15" s="625"/>
      <c r="Z15" s="626">
        <v>0</v>
      </c>
      <c r="AA15" s="626"/>
      <c r="AB15" s="626"/>
      <c r="AC15" s="626"/>
      <c r="AD15" s="627">
        <v>8479</v>
      </c>
      <c r="AE15" s="627"/>
      <c r="AF15" s="627"/>
      <c r="AG15" s="627"/>
      <c r="AH15" s="627"/>
      <c r="AI15" s="627"/>
      <c r="AJ15" s="627"/>
      <c r="AK15" s="627"/>
      <c r="AL15" s="628">
        <v>0.1</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240998</v>
      </c>
      <c r="BH15" s="624"/>
      <c r="BI15" s="624"/>
      <c r="BJ15" s="624"/>
      <c r="BK15" s="624"/>
      <c r="BL15" s="624"/>
      <c r="BM15" s="624"/>
      <c r="BN15" s="625"/>
      <c r="BO15" s="626">
        <v>7.8</v>
      </c>
      <c r="BP15" s="626"/>
      <c r="BQ15" s="626"/>
      <c r="BR15" s="626"/>
      <c r="BS15" s="632" t="s">
        <v>111</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2148812</v>
      </c>
      <c r="CS15" s="624"/>
      <c r="CT15" s="624"/>
      <c r="CU15" s="624"/>
      <c r="CV15" s="624"/>
      <c r="CW15" s="624"/>
      <c r="CX15" s="624"/>
      <c r="CY15" s="625"/>
      <c r="CZ15" s="626">
        <v>8.3000000000000007</v>
      </c>
      <c r="DA15" s="626"/>
      <c r="DB15" s="626"/>
      <c r="DC15" s="626"/>
      <c r="DD15" s="632">
        <v>309483</v>
      </c>
      <c r="DE15" s="624"/>
      <c r="DF15" s="624"/>
      <c r="DG15" s="624"/>
      <c r="DH15" s="624"/>
      <c r="DI15" s="624"/>
      <c r="DJ15" s="624"/>
      <c r="DK15" s="624"/>
      <c r="DL15" s="624"/>
      <c r="DM15" s="624"/>
      <c r="DN15" s="624"/>
      <c r="DO15" s="624"/>
      <c r="DP15" s="625"/>
      <c r="DQ15" s="632">
        <v>1620017</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12374463</v>
      </c>
      <c r="S16" s="624"/>
      <c r="T16" s="624"/>
      <c r="U16" s="624"/>
      <c r="V16" s="624"/>
      <c r="W16" s="624"/>
      <c r="X16" s="624"/>
      <c r="Y16" s="625"/>
      <c r="Z16" s="626">
        <v>45.6</v>
      </c>
      <c r="AA16" s="626"/>
      <c r="AB16" s="626"/>
      <c r="AC16" s="626"/>
      <c r="AD16" s="627">
        <v>11476540</v>
      </c>
      <c r="AE16" s="627"/>
      <c r="AF16" s="627"/>
      <c r="AG16" s="627"/>
      <c r="AH16" s="627"/>
      <c r="AI16" s="627"/>
      <c r="AJ16" s="627"/>
      <c r="AK16" s="627"/>
      <c r="AL16" s="628">
        <v>72.900000000000006</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111</v>
      </c>
      <c r="BH16" s="624"/>
      <c r="BI16" s="624"/>
      <c r="BJ16" s="624"/>
      <c r="BK16" s="624"/>
      <c r="BL16" s="624"/>
      <c r="BM16" s="624"/>
      <c r="BN16" s="625"/>
      <c r="BO16" s="626" t="s">
        <v>111</v>
      </c>
      <c r="BP16" s="626"/>
      <c r="BQ16" s="626"/>
      <c r="BR16" s="626"/>
      <c r="BS16" s="632" t="s">
        <v>111</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153346</v>
      </c>
      <c r="CS16" s="624"/>
      <c r="CT16" s="624"/>
      <c r="CU16" s="624"/>
      <c r="CV16" s="624"/>
      <c r="CW16" s="624"/>
      <c r="CX16" s="624"/>
      <c r="CY16" s="625"/>
      <c r="CZ16" s="626">
        <v>0.6</v>
      </c>
      <c r="DA16" s="626"/>
      <c r="DB16" s="626"/>
      <c r="DC16" s="626"/>
      <c r="DD16" s="632" t="s">
        <v>111</v>
      </c>
      <c r="DE16" s="624"/>
      <c r="DF16" s="624"/>
      <c r="DG16" s="624"/>
      <c r="DH16" s="624"/>
      <c r="DI16" s="624"/>
      <c r="DJ16" s="624"/>
      <c r="DK16" s="624"/>
      <c r="DL16" s="624"/>
      <c r="DM16" s="624"/>
      <c r="DN16" s="624"/>
      <c r="DO16" s="624"/>
      <c r="DP16" s="625"/>
      <c r="DQ16" s="632">
        <v>28822</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11476540</v>
      </c>
      <c r="S17" s="624"/>
      <c r="T17" s="624"/>
      <c r="U17" s="624"/>
      <c r="V17" s="624"/>
      <c r="W17" s="624"/>
      <c r="X17" s="624"/>
      <c r="Y17" s="625"/>
      <c r="Z17" s="626">
        <v>42.3</v>
      </c>
      <c r="AA17" s="626"/>
      <c r="AB17" s="626"/>
      <c r="AC17" s="626"/>
      <c r="AD17" s="627">
        <v>11476540</v>
      </c>
      <c r="AE17" s="627"/>
      <c r="AF17" s="627"/>
      <c r="AG17" s="627"/>
      <c r="AH17" s="627"/>
      <c r="AI17" s="627"/>
      <c r="AJ17" s="627"/>
      <c r="AK17" s="627"/>
      <c r="AL17" s="628">
        <v>72.900000000000006</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3415914</v>
      </c>
      <c r="CS17" s="624"/>
      <c r="CT17" s="624"/>
      <c r="CU17" s="624"/>
      <c r="CV17" s="624"/>
      <c r="CW17" s="624"/>
      <c r="CX17" s="624"/>
      <c r="CY17" s="625"/>
      <c r="CZ17" s="626">
        <v>13.2</v>
      </c>
      <c r="DA17" s="626"/>
      <c r="DB17" s="626"/>
      <c r="DC17" s="626"/>
      <c r="DD17" s="632" t="s">
        <v>111</v>
      </c>
      <c r="DE17" s="624"/>
      <c r="DF17" s="624"/>
      <c r="DG17" s="624"/>
      <c r="DH17" s="624"/>
      <c r="DI17" s="624"/>
      <c r="DJ17" s="624"/>
      <c r="DK17" s="624"/>
      <c r="DL17" s="624"/>
      <c r="DM17" s="624"/>
      <c r="DN17" s="624"/>
      <c r="DO17" s="624"/>
      <c r="DP17" s="625"/>
      <c r="DQ17" s="632">
        <v>3258831</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897922</v>
      </c>
      <c r="S18" s="624"/>
      <c r="T18" s="624"/>
      <c r="U18" s="624"/>
      <c r="V18" s="624"/>
      <c r="W18" s="624"/>
      <c r="X18" s="624"/>
      <c r="Y18" s="625"/>
      <c r="Z18" s="626">
        <v>3.3</v>
      </c>
      <c r="AA18" s="626"/>
      <c r="AB18" s="626"/>
      <c r="AC18" s="626"/>
      <c r="AD18" s="627" t="s">
        <v>111</v>
      </c>
      <c r="AE18" s="627"/>
      <c r="AF18" s="627"/>
      <c r="AG18" s="627"/>
      <c r="AH18" s="627"/>
      <c r="AI18" s="627"/>
      <c r="AJ18" s="627"/>
      <c r="AK18" s="627"/>
      <c r="AL18" s="628" t="s">
        <v>111</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111</v>
      </c>
      <c r="AE19" s="627"/>
      <c r="AF19" s="627"/>
      <c r="AG19" s="627"/>
      <c r="AH19" s="627"/>
      <c r="AI19" s="627"/>
      <c r="AJ19" s="627"/>
      <c r="AK19" s="627"/>
      <c r="AL19" s="628" t="s">
        <v>111</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111</v>
      </c>
      <c r="BH19" s="624"/>
      <c r="BI19" s="624"/>
      <c r="BJ19" s="624"/>
      <c r="BK19" s="624"/>
      <c r="BL19" s="624"/>
      <c r="BM19" s="624"/>
      <c r="BN19" s="625"/>
      <c r="BO19" s="626" t="s">
        <v>111</v>
      </c>
      <c r="BP19" s="626"/>
      <c r="BQ19" s="626"/>
      <c r="BR19" s="626"/>
      <c r="BS19" s="632" t="s">
        <v>111</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16629531</v>
      </c>
      <c r="S20" s="624"/>
      <c r="T20" s="624"/>
      <c r="U20" s="624"/>
      <c r="V20" s="624"/>
      <c r="W20" s="624"/>
      <c r="X20" s="624"/>
      <c r="Y20" s="625"/>
      <c r="Z20" s="626">
        <v>61.3</v>
      </c>
      <c r="AA20" s="626"/>
      <c r="AB20" s="626"/>
      <c r="AC20" s="626"/>
      <c r="AD20" s="627">
        <v>15731608</v>
      </c>
      <c r="AE20" s="627"/>
      <c r="AF20" s="627"/>
      <c r="AG20" s="627"/>
      <c r="AH20" s="627"/>
      <c r="AI20" s="627"/>
      <c r="AJ20" s="627"/>
      <c r="AK20" s="627"/>
      <c r="AL20" s="628">
        <v>99.9</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111</v>
      </c>
      <c r="BH20" s="624"/>
      <c r="BI20" s="624"/>
      <c r="BJ20" s="624"/>
      <c r="BK20" s="624"/>
      <c r="BL20" s="624"/>
      <c r="BM20" s="624"/>
      <c r="BN20" s="625"/>
      <c r="BO20" s="626" t="s">
        <v>111</v>
      </c>
      <c r="BP20" s="626"/>
      <c r="BQ20" s="626"/>
      <c r="BR20" s="626"/>
      <c r="BS20" s="632" t="s">
        <v>111</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25904321</v>
      </c>
      <c r="CS20" s="624"/>
      <c r="CT20" s="624"/>
      <c r="CU20" s="624"/>
      <c r="CV20" s="624"/>
      <c r="CW20" s="624"/>
      <c r="CX20" s="624"/>
      <c r="CY20" s="625"/>
      <c r="CZ20" s="626">
        <v>100</v>
      </c>
      <c r="DA20" s="626"/>
      <c r="DB20" s="626"/>
      <c r="DC20" s="626"/>
      <c r="DD20" s="632">
        <v>3977766</v>
      </c>
      <c r="DE20" s="624"/>
      <c r="DF20" s="624"/>
      <c r="DG20" s="624"/>
      <c r="DH20" s="624"/>
      <c r="DI20" s="624"/>
      <c r="DJ20" s="624"/>
      <c r="DK20" s="624"/>
      <c r="DL20" s="624"/>
      <c r="DM20" s="624"/>
      <c r="DN20" s="624"/>
      <c r="DO20" s="624"/>
      <c r="DP20" s="625"/>
      <c r="DQ20" s="632">
        <v>17206363</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6023</v>
      </c>
      <c r="S21" s="624"/>
      <c r="T21" s="624"/>
      <c r="U21" s="624"/>
      <c r="V21" s="624"/>
      <c r="W21" s="624"/>
      <c r="X21" s="624"/>
      <c r="Y21" s="625"/>
      <c r="Z21" s="626">
        <v>0</v>
      </c>
      <c r="AA21" s="626"/>
      <c r="AB21" s="626"/>
      <c r="AC21" s="626"/>
      <c r="AD21" s="627">
        <v>6023</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111</v>
      </c>
      <c r="BH21" s="624"/>
      <c r="BI21" s="624"/>
      <c r="BJ21" s="624"/>
      <c r="BK21" s="624"/>
      <c r="BL21" s="624"/>
      <c r="BM21" s="624"/>
      <c r="BN21" s="625"/>
      <c r="BO21" s="626" t="s">
        <v>111</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395632</v>
      </c>
      <c r="S22" s="624"/>
      <c r="T22" s="624"/>
      <c r="U22" s="624"/>
      <c r="V22" s="624"/>
      <c r="W22" s="624"/>
      <c r="X22" s="624"/>
      <c r="Y22" s="625"/>
      <c r="Z22" s="626">
        <v>1.5</v>
      </c>
      <c r="AA22" s="626"/>
      <c r="AB22" s="626"/>
      <c r="AC22" s="626"/>
      <c r="AD22" s="627" t="s">
        <v>111</v>
      </c>
      <c r="AE22" s="627"/>
      <c r="AF22" s="627"/>
      <c r="AG22" s="627"/>
      <c r="AH22" s="627"/>
      <c r="AI22" s="627"/>
      <c r="AJ22" s="627"/>
      <c r="AK22" s="627"/>
      <c r="AL22" s="628" t="s">
        <v>111</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416437</v>
      </c>
      <c r="S23" s="624"/>
      <c r="T23" s="624"/>
      <c r="U23" s="624"/>
      <c r="V23" s="624"/>
      <c r="W23" s="624"/>
      <c r="X23" s="624"/>
      <c r="Y23" s="625"/>
      <c r="Z23" s="626">
        <v>1.5</v>
      </c>
      <c r="AA23" s="626"/>
      <c r="AB23" s="626"/>
      <c r="AC23" s="626"/>
      <c r="AD23" s="627">
        <v>6673</v>
      </c>
      <c r="AE23" s="627"/>
      <c r="AF23" s="627"/>
      <c r="AG23" s="627"/>
      <c r="AH23" s="627"/>
      <c r="AI23" s="627"/>
      <c r="AJ23" s="627"/>
      <c r="AK23" s="627"/>
      <c r="AL23" s="628">
        <v>0</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84226</v>
      </c>
      <c r="S24" s="624"/>
      <c r="T24" s="624"/>
      <c r="U24" s="624"/>
      <c r="V24" s="624"/>
      <c r="W24" s="624"/>
      <c r="X24" s="624"/>
      <c r="Y24" s="625"/>
      <c r="Z24" s="626">
        <v>0.3</v>
      </c>
      <c r="AA24" s="626"/>
      <c r="AB24" s="626"/>
      <c r="AC24" s="626"/>
      <c r="AD24" s="627" t="s">
        <v>111</v>
      </c>
      <c r="AE24" s="627"/>
      <c r="AF24" s="627"/>
      <c r="AG24" s="627"/>
      <c r="AH24" s="627"/>
      <c r="AI24" s="627"/>
      <c r="AJ24" s="627"/>
      <c r="AK24" s="627"/>
      <c r="AL24" s="628" t="s">
        <v>111</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12665183</v>
      </c>
      <c r="CS24" s="613"/>
      <c r="CT24" s="613"/>
      <c r="CU24" s="613"/>
      <c r="CV24" s="613"/>
      <c r="CW24" s="613"/>
      <c r="CX24" s="613"/>
      <c r="CY24" s="614"/>
      <c r="CZ24" s="650">
        <v>48.9</v>
      </c>
      <c r="DA24" s="651"/>
      <c r="DB24" s="651"/>
      <c r="DC24" s="652"/>
      <c r="DD24" s="649">
        <v>9360529</v>
      </c>
      <c r="DE24" s="613"/>
      <c r="DF24" s="613"/>
      <c r="DG24" s="613"/>
      <c r="DH24" s="613"/>
      <c r="DI24" s="613"/>
      <c r="DJ24" s="613"/>
      <c r="DK24" s="614"/>
      <c r="DL24" s="649">
        <v>9329500</v>
      </c>
      <c r="DM24" s="613"/>
      <c r="DN24" s="613"/>
      <c r="DO24" s="613"/>
      <c r="DP24" s="613"/>
      <c r="DQ24" s="613"/>
      <c r="DR24" s="613"/>
      <c r="DS24" s="613"/>
      <c r="DT24" s="613"/>
      <c r="DU24" s="613"/>
      <c r="DV24" s="614"/>
      <c r="DW24" s="617">
        <v>56.7</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3371562</v>
      </c>
      <c r="S25" s="624"/>
      <c r="T25" s="624"/>
      <c r="U25" s="624"/>
      <c r="V25" s="624"/>
      <c r="W25" s="624"/>
      <c r="X25" s="624"/>
      <c r="Y25" s="625"/>
      <c r="Z25" s="626">
        <v>12.4</v>
      </c>
      <c r="AA25" s="626"/>
      <c r="AB25" s="626"/>
      <c r="AC25" s="626"/>
      <c r="AD25" s="627" t="s">
        <v>111</v>
      </c>
      <c r="AE25" s="627"/>
      <c r="AF25" s="627"/>
      <c r="AG25" s="627"/>
      <c r="AH25" s="627"/>
      <c r="AI25" s="627"/>
      <c r="AJ25" s="627"/>
      <c r="AK25" s="627"/>
      <c r="AL25" s="628" t="s">
        <v>111</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5033142</v>
      </c>
      <c r="CS25" s="655"/>
      <c r="CT25" s="655"/>
      <c r="CU25" s="655"/>
      <c r="CV25" s="655"/>
      <c r="CW25" s="655"/>
      <c r="CX25" s="655"/>
      <c r="CY25" s="656"/>
      <c r="CZ25" s="657">
        <v>19.399999999999999</v>
      </c>
      <c r="DA25" s="658"/>
      <c r="DB25" s="658"/>
      <c r="DC25" s="659"/>
      <c r="DD25" s="632">
        <v>4838655</v>
      </c>
      <c r="DE25" s="655"/>
      <c r="DF25" s="655"/>
      <c r="DG25" s="655"/>
      <c r="DH25" s="655"/>
      <c r="DI25" s="655"/>
      <c r="DJ25" s="655"/>
      <c r="DK25" s="656"/>
      <c r="DL25" s="632">
        <v>4810361</v>
      </c>
      <c r="DM25" s="655"/>
      <c r="DN25" s="655"/>
      <c r="DO25" s="655"/>
      <c r="DP25" s="655"/>
      <c r="DQ25" s="655"/>
      <c r="DR25" s="655"/>
      <c r="DS25" s="655"/>
      <c r="DT25" s="655"/>
      <c r="DU25" s="655"/>
      <c r="DV25" s="656"/>
      <c r="DW25" s="628">
        <v>29.3</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t="s">
        <v>111</v>
      </c>
      <c r="S26" s="624"/>
      <c r="T26" s="624"/>
      <c r="U26" s="624"/>
      <c r="V26" s="624"/>
      <c r="W26" s="624"/>
      <c r="X26" s="624"/>
      <c r="Y26" s="625"/>
      <c r="Z26" s="626" t="s">
        <v>111</v>
      </c>
      <c r="AA26" s="626"/>
      <c r="AB26" s="626"/>
      <c r="AC26" s="626"/>
      <c r="AD26" s="627" t="s">
        <v>111</v>
      </c>
      <c r="AE26" s="627"/>
      <c r="AF26" s="627"/>
      <c r="AG26" s="627"/>
      <c r="AH26" s="627"/>
      <c r="AI26" s="627"/>
      <c r="AJ26" s="627"/>
      <c r="AK26" s="627"/>
      <c r="AL26" s="628" t="s">
        <v>111</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3266212</v>
      </c>
      <c r="CS26" s="624"/>
      <c r="CT26" s="624"/>
      <c r="CU26" s="624"/>
      <c r="CV26" s="624"/>
      <c r="CW26" s="624"/>
      <c r="CX26" s="624"/>
      <c r="CY26" s="625"/>
      <c r="CZ26" s="657">
        <v>12.6</v>
      </c>
      <c r="DA26" s="658"/>
      <c r="DB26" s="658"/>
      <c r="DC26" s="659"/>
      <c r="DD26" s="632">
        <v>3148413</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2200914</v>
      </c>
      <c r="S27" s="624"/>
      <c r="T27" s="624"/>
      <c r="U27" s="624"/>
      <c r="V27" s="624"/>
      <c r="W27" s="624"/>
      <c r="X27" s="624"/>
      <c r="Y27" s="625"/>
      <c r="Z27" s="626">
        <v>8.1</v>
      </c>
      <c r="AA27" s="626"/>
      <c r="AB27" s="626"/>
      <c r="AC27" s="626"/>
      <c r="AD27" s="627" t="s">
        <v>111</v>
      </c>
      <c r="AE27" s="627"/>
      <c r="AF27" s="627"/>
      <c r="AG27" s="627"/>
      <c r="AH27" s="627"/>
      <c r="AI27" s="627"/>
      <c r="AJ27" s="627"/>
      <c r="AK27" s="627"/>
      <c r="AL27" s="628" t="s">
        <v>111</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3092189</v>
      </c>
      <c r="BH27" s="624"/>
      <c r="BI27" s="624"/>
      <c r="BJ27" s="624"/>
      <c r="BK27" s="624"/>
      <c r="BL27" s="624"/>
      <c r="BM27" s="624"/>
      <c r="BN27" s="625"/>
      <c r="BO27" s="626">
        <v>100</v>
      </c>
      <c r="BP27" s="626"/>
      <c r="BQ27" s="626"/>
      <c r="BR27" s="626"/>
      <c r="BS27" s="632" t="s">
        <v>111</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4216127</v>
      </c>
      <c r="CS27" s="655"/>
      <c r="CT27" s="655"/>
      <c r="CU27" s="655"/>
      <c r="CV27" s="655"/>
      <c r="CW27" s="655"/>
      <c r="CX27" s="655"/>
      <c r="CY27" s="656"/>
      <c r="CZ27" s="657">
        <v>16.3</v>
      </c>
      <c r="DA27" s="658"/>
      <c r="DB27" s="658"/>
      <c r="DC27" s="659"/>
      <c r="DD27" s="632">
        <v>1263043</v>
      </c>
      <c r="DE27" s="655"/>
      <c r="DF27" s="655"/>
      <c r="DG27" s="655"/>
      <c r="DH27" s="655"/>
      <c r="DI27" s="655"/>
      <c r="DJ27" s="655"/>
      <c r="DK27" s="656"/>
      <c r="DL27" s="632">
        <v>1260308</v>
      </c>
      <c r="DM27" s="655"/>
      <c r="DN27" s="655"/>
      <c r="DO27" s="655"/>
      <c r="DP27" s="655"/>
      <c r="DQ27" s="655"/>
      <c r="DR27" s="655"/>
      <c r="DS27" s="655"/>
      <c r="DT27" s="655"/>
      <c r="DU27" s="655"/>
      <c r="DV27" s="656"/>
      <c r="DW27" s="628">
        <v>7.7</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58688</v>
      </c>
      <c r="S28" s="624"/>
      <c r="T28" s="624"/>
      <c r="U28" s="624"/>
      <c r="V28" s="624"/>
      <c r="W28" s="624"/>
      <c r="X28" s="624"/>
      <c r="Y28" s="625"/>
      <c r="Z28" s="626">
        <v>0.2</v>
      </c>
      <c r="AA28" s="626"/>
      <c r="AB28" s="626"/>
      <c r="AC28" s="626"/>
      <c r="AD28" s="627" t="s">
        <v>111</v>
      </c>
      <c r="AE28" s="627"/>
      <c r="AF28" s="627"/>
      <c r="AG28" s="627"/>
      <c r="AH28" s="627"/>
      <c r="AI28" s="627"/>
      <c r="AJ28" s="627"/>
      <c r="AK28" s="627"/>
      <c r="AL28" s="628" t="s">
        <v>111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3415914</v>
      </c>
      <c r="CS28" s="624"/>
      <c r="CT28" s="624"/>
      <c r="CU28" s="624"/>
      <c r="CV28" s="624"/>
      <c r="CW28" s="624"/>
      <c r="CX28" s="624"/>
      <c r="CY28" s="625"/>
      <c r="CZ28" s="657">
        <v>13.2</v>
      </c>
      <c r="DA28" s="658"/>
      <c r="DB28" s="658"/>
      <c r="DC28" s="659"/>
      <c r="DD28" s="632">
        <v>3258831</v>
      </c>
      <c r="DE28" s="624"/>
      <c r="DF28" s="624"/>
      <c r="DG28" s="624"/>
      <c r="DH28" s="624"/>
      <c r="DI28" s="624"/>
      <c r="DJ28" s="624"/>
      <c r="DK28" s="625"/>
      <c r="DL28" s="632">
        <v>3258831</v>
      </c>
      <c r="DM28" s="624"/>
      <c r="DN28" s="624"/>
      <c r="DO28" s="624"/>
      <c r="DP28" s="624"/>
      <c r="DQ28" s="624"/>
      <c r="DR28" s="624"/>
      <c r="DS28" s="624"/>
      <c r="DT28" s="624"/>
      <c r="DU28" s="624"/>
      <c r="DV28" s="625"/>
      <c r="DW28" s="628">
        <v>19.8</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27766</v>
      </c>
      <c r="S29" s="624"/>
      <c r="T29" s="624"/>
      <c r="U29" s="624"/>
      <c r="V29" s="624"/>
      <c r="W29" s="624"/>
      <c r="X29" s="624"/>
      <c r="Y29" s="625"/>
      <c r="Z29" s="626">
        <v>0.1</v>
      </c>
      <c r="AA29" s="626"/>
      <c r="AB29" s="626"/>
      <c r="AC29" s="626"/>
      <c r="AD29" s="627" t="s">
        <v>111</v>
      </c>
      <c r="AE29" s="627"/>
      <c r="AF29" s="627"/>
      <c r="AG29" s="627"/>
      <c r="AH29" s="627"/>
      <c r="AI29" s="627"/>
      <c r="AJ29" s="627"/>
      <c r="AK29" s="627"/>
      <c r="AL29" s="628" t="s">
        <v>111</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57</v>
      </c>
      <c r="CG29" s="638"/>
      <c r="CH29" s="638"/>
      <c r="CI29" s="638"/>
      <c r="CJ29" s="638"/>
      <c r="CK29" s="638"/>
      <c r="CL29" s="638"/>
      <c r="CM29" s="638"/>
      <c r="CN29" s="638"/>
      <c r="CO29" s="638"/>
      <c r="CP29" s="638"/>
      <c r="CQ29" s="639"/>
      <c r="CR29" s="623">
        <v>3415886</v>
      </c>
      <c r="CS29" s="655"/>
      <c r="CT29" s="655"/>
      <c r="CU29" s="655"/>
      <c r="CV29" s="655"/>
      <c r="CW29" s="655"/>
      <c r="CX29" s="655"/>
      <c r="CY29" s="656"/>
      <c r="CZ29" s="657">
        <v>13.2</v>
      </c>
      <c r="DA29" s="658"/>
      <c r="DB29" s="658"/>
      <c r="DC29" s="659"/>
      <c r="DD29" s="632">
        <v>3258803</v>
      </c>
      <c r="DE29" s="655"/>
      <c r="DF29" s="655"/>
      <c r="DG29" s="655"/>
      <c r="DH29" s="655"/>
      <c r="DI29" s="655"/>
      <c r="DJ29" s="655"/>
      <c r="DK29" s="656"/>
      <c r="DL29" s="632">
        <v>3258803</v>
      </c>
      <c r="DM29" s="655"/>
      <c r="DN29" s="655"/>
      <c r="DO29" s="655"/>
      <c r="DP29" s="655"/>
      <c r="DQ29" s="655"/>
      <c r="DR29" s="655"/>
      <c r="DS29" s="655"/>
      <c r="DT29" s="655"/>
      <c r="DU29" s="655"/>
      <c r="DV29" s="656"/>
      <c r="DW29" s="628">
        <v>19.8</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336195</v>
      </c>
      <c r="S30" s="624"/>
      <c r="T30" s="624"/>
      <c r="U30" s="624"/>
      <c r="V30" s="624"/>
      <c r="W30" s="624"/>
      <c r="X30" s="624"/>
      <c r="Y30" s="625"/>
      <c r="Z30" s="626">
        <v>1.2</v>
      </c>
      <c r="AA30" s="626"/>
      <c r="AB30" s="626"/>
      <c r="AC30" s="626"/>
      <c r="AD30" s="627" t="s">
        <v>111</v>
      </c>
      <c r="AE30" s="627"/>
      <c r="AF30" s="627"/>
      <c r="AG30" s="627"/>
      <c r="AH30" s="627"/>
      <c r="AI30" s="627"/>
      <c r="AJ30" s="627"/>
      <c r="AK30" s="627"/>
      <c r="AL30" s="628" t="s">
        <v>111</v>
      </c>
      <c r="AM30" s="629"/>
      <c r="AN30" s="629"/>
      <c r="AO30" s="630"/>
      <c r="AP30" s="669" t="s">
        <v>289</v>
      </c>
      <c r="AQ30" s="670"/>
      <c r="AR30" s="670"/>
      <c r="AS30" s="670"/>
      <c r="AT30" s="675" t="s">
        <v>290</v>
      </c>
      <c r="AU30" s="182"/>
      <c r="AV30" s="182"/>
      <c r="AW30" s="182"/>
      <c r="AX30" s="609" t="s">
        <v>169</v>
      </c>
      <c r="AY30" s="610"/>
      <c r="AZ30" s="610"/>
      <c r="BA30" s="610"/>
      <c r="BB30" s="610"/>
      <c r="BC30" s="610"/>
      <c r="BD30" s="610"/>
      <c r="BE30" s="610"/>
      <c r="BF30" s="611"/>
      <c r="BG30" s="681">
        <v>98.3</v>
      </c>
      <c r="BH30" s="682"/>
      <c r="BI30" s="682"/>
      <c r="BJ30" s="682"/>
      <c r="BK30" s="682"/>
      <c r="BL30" s="682"/>
      <c r="BM30" s="618">
        <v>93.5</v>
      </c>
      <c r="BN30" s="682"/>
      <c r="BO30" s="682"/>
      <c r="BP30" s="682"/>
      <c r="BQ30" s="683"/>
      <c r="BR30" s="681">
        <v>98</v>
      </c>
      <c r="BS30" s="682"/>
      <c r="BT30" s="682"/>
      <c r="BU30" s="682"/>
      <c r="BV30" s="682"/>
      <c r="BW30" s="682"/>
      <c r="BX30" s="618">
        <v>92.5</v>
      </c>
      <c r="BY30" s="682"/>
      <c r="BZ30" s="682"/>
      <c r="CA30" s="682"/>
      <c r="CB30" s="683"/>
      <c r="CD30" s="686"/>
      <c r="CE30" s="687"/>
      <c r="CF30" s="637" t="s">
        <v>291</v>
      </c>
      <c r="CG30" s="638"/>
      <c r="CH30" s="638"/>
      <c r="CI30" s="638"/>
      <c r="CJ30" s="638"/>
      <c r="CK30" s="638"/>
      <c r="CL30" s="638"/>
      <c r="CM30" s="638"/>
      <c r="CN30" s="638"/>
      <c r="CO30" s="638"/>
      <c r="CP30" s="638"/>
      <c r="CQ30" s="639"/>
      <c r="CR30" s="623">
        <v>3152103</v>
      </c>
      <c r="CS30" s="624"/>
      <c r="CT30" s="624"/>
      <c r="CU30" s="624"/>
      <c r="CV30" s="624"/>
      <c r="CW30" s="624"/>
      <c r="CX30" s="624"/>
      <c r="CY30" s="625"/>
      <c r="CZ30" s="657">
        <v>12.2</v>
      </c>
      <c r="DA30" s="658"/>
      <c r="DB30" s="658"/>
      <c r="DC30" s="659"/>
      <c r="DD30" s="632">
        <v>3013011</v>
      </c>
      <c r="DE30" s="624"/>
      <c r="DF30" s="624"/>
      <c r="DG30" s="624"/>
      <c r="DH30" s="624"/>
      <c r="DI30" s="624"/>
      <c r="DJ30" s="624"/>
      <c r="DK30" s="625"/>
      <c r="DL30" s="632">
        <v>3013011</v>
      </c>
      <c r="DM30" s="624"/>
      <c r="DN30" s="624"/>
      <c r="DO30" s="624"/>
      <c r="DP30" s="624"/>
      <c r="DQ30" s="624"/>
      <c r="DR30" s="624"/>
      <c r="DS30" s="624"/>
      <c r="DT30" s="624"/>
      <c r="DU30" s="624"/>
      <c r="DV30" s="625"/>
      <c r="DW30" s="628">
        <v>18.3</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999069</v>
      </c>
      <c r="S31" s="624"/>
      <c r="T31" s="624"/>
      <c r="U31" s="624"/>
      <c r="V31" s="624"/>
      <c r="W31" s="624"/>
      <c r="X31" s="624"/>
      <c r="Y31" s="625"/>
      <c r="Z31" s="626">
        <v>3.7</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98.7</v>
      </c>
      <c r="BH31" s="655"/>
      <c r="BI31" s="655"/>
      <c r="BJ31" s="655"/>
      <c r="BK31" s="655"/>
      <c r="BL31" s="655"/>
      <c r="BM31" s="629">
        <v>94.3</v>
      </c>
      <c r="BN31" s="679"/>
      <c r="BO31" s="679"/>
      <c r="BP31" s="679"/>
      <c r="BQ31" s="680"/>
      <c r="BR31" s="678">
        <v>98.1</v>
      </c>
      <c r="BS31" s="655"/>
      <c r="BT31" s="655"/>
      <c r="BU31" s="655"/>
      <c r="BV31" s="655"/>
      <c r="BW31" s="655"/>
      <c r="BX31" s="629">
        <v>92.4</v>
      </c>
      <c r="BY31" s="679"/>
      <c r="BZ31" s="679"/>
      <c r="CA31" s="679"/>
      <c r="CB31" s="680"/>
      <c r="CD31" s="686"/>
      <c r="CE31" s="687"/>
      <c r="CF31" s="637" t="s">
        <v>295</v>
      </c>
      <c r="CG31" s="638"/>
      <c r="CH31" s="638"/>
      <c r="CI31" s="638"/>
      <c r="CJ31" s="638"/>
      <c r="CK31" s="638"/>
      <c r="CL31" s="638"/>
      <c r="CM31" s="638"/>
      <c r="CN31" s="638"/>
      <c r="CO31" s="638"/>
      <c r="CP31" s="638"/>
      <c r="CQ31" s="639"/>
      <c r="CR31" s="623">
        <v>263783</v>
      </c>
      <c r="CS31" s="655"/>
      <c r="CT31" s="655"/>
      <c r="CU31" s="655"/>
      <c r="CV31" s="655"/>
      <c r="CW31" s="655"/>
      <c r="CX31" s="655"/>
      <c r="CY31" s="656"/>
      <c r="CZ31" s="657">
        <v>1</v>
      </c>
      <c r="DA31" s="658"/>
      <c r="DB31" s="658"/>
      <c r="DC31" s="659"/>
      <c r="DD31" s="632">
        <v>245792</v>
      </c>
      <c r="DE31" s="655"/>
      <c r="DF31" s="655"/>
      <c r="DG31" s="655"/>
      <c r="DH31" s="655"/>
      <c r="DI31" s="655"/>
      <c r="DJ31" s="655"/>
      <c r="DK31" s="656"/>
      <c r="DL31" s="632">
        <v>245792</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228756</v>
      </c>
      <c r="S32" s="624"/>
      <c r="T32" s="624"/>
      <c r="U32" s="624"/>
      <c r="V32" s="624"/>
      <c r="W32" s="624"/>
      <c r="X32" s="624"/>
      <c r="Y32" s="625"/>
      <c r="Z32" s="626">
        <v>0.8</v>
      </c>
      <c r="AA32" s="626"/>
      <c r="AB32" s="626"/>
      <c r="AC32" s="626"/>
      <c r="AD32" s="627">
        <v>844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97.6</v>
      </c>
      <c r="BH32" s="691"/>
      <c r="BI32" s="691"/>
      <c r="BJ32" s="691"/>
      <c r="BK32" s="691"/>
      <c r="BL32" s="691"/>
      <c r="BM32" s="692">
        <v>91.8</v>
      </c>
      <c r="BN32" s="691"/>
      <c r="BO32" s="691"/>
      <c r="BP32" s="691"/>
      <c r="BQ32" s="693"/>
      <c r="BR32" s="690">
        <v>97.6</v>
      </c>
      <c r="BS32" s="691"/>
      <c r="BT32" s="691"/>
      <c r="BU32" s="691"/>
      <c r="BV32" s="691"/>
      <c r="BW32" s="691"/>
      <c r="BX32" s="692">
        <v>91.4</v>
      </c>
      <c r="BY32" s="691"/>
      <c r="BZ32" s="691"/>
      <c r="CA32" s="691"/>
      <c r="CB32" s="693"/>
      <c r="CD32" s="688"/>
      <c r="CE32" s="689"/>
      <c r="CF32" s="637" t="s">
        <v>298</v>
      </c>
      <c r="CG32" s="638"/>
      <c r="CH32" s="638"/>
      <c r="CI32" s="638"/>
      <c r="CJ32" s="638"/>
      <c r="CK32" s="638"/>
      <c r="CL32" s="638"/>
      <c r="CM32" s="638"/>
      <c r="CN32" s="638"/>
      <c r="CO32" s="638"/>
      <c r="CP32" s="638"/>
      <c r="CQ32" s="639"/>
      <c r="CR32" s="623">
        <v>28</v>
      </c>
      <c r="CS32" s="624"/>
      <c r="CT32" s="624"/>
      <c r="CU32" s="624"/>
      <c r="CV32" s="624"/>
      <c r="CW32" s="624"/>
      <c r="CX32" s="624"/>
      <c r="CY32" s="625"/>
      <c r="CZ32" s="657">
        <v>0</v>
      </c>
      <c r="DA32" s="658"/>
      <c r="DB32" s="658"/>
      <c r="DC32" s="659"/>
      <c r="DD32" s="632">
        <v>28</v>
      </c>
      <c r="DE32" s="624"/>
      <c r="DF32" s="624"/>
      <c r="DG32" s="624"/>
      <c r="DH32" s="624"/>
      <c r="DI32" s="624"/>
      <c r="DJ32" s="624"/>
      <c r="DK32" s="625"/>
      <c r="DL32" s="632">
        <v>28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2369200</v>
      </c>
      <c r="S33" s="624"/>
      <c r="T33" s="624"/>
      <c r="U33" s="624"/>
      <c r="V33" s="624"/>
      <c r="W33" s="624"/>
      <c r="X33" s="624"/>
      <c r="Y33" s="625"/>
      <c r="Z33" s="626">
        <v>8.6999999999999993</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9108026</v>
      </c>
      <c r="CS33" s="655"/>
      <c r="CT33" s="655"/>
      <c r="CU33" s="655"/>
      <c r="CV33" s="655"/>
      <c r="CW33" s="655"/>
      <c r="CX33" s="655"/>
      <c r="CY33" s="656"/>
      <c r="CZ33" s="657">
        <v>35.200000000000003</v>
      </c>
      <c r="DA33" s="658"/>
      <c r="DB33" s="658"/>
      <c r="DC33" s="659"/>
      <c r="DD33" s="632">
        <v>6834814</v>
      </c>
      <c r="DE33" s="655"/>
      <c r="DF33" s="655"/>
      <c r="DG33" s="655"/>
      <c r="DH33" s="655"/>
      <c r="DI33" s="655"/>
      <c r="DJ33" s="655"/>
      <c r="DK33" s="656"/>
      <c r="DL33" s="632">
        <v>4438008</v>
      </c>
      <c r="DM33" s="655"/>
      <c r="DN33" s="655"/>
      <c r="DO33" s="655"/>
      <c r="DP33" s="655"/>
      <c r="DQ33" s="655"/>
      <c r="DR33" s="655"/>
      <c r="DS33" s="655"/>
      <c r="DT33" s="655"/>
      <c r="DU33" s="655"/>
      <c r="DV33" s="656"/>
      <c r="DW33" s="628">
        <v>27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2774872</v>
      </c>
      <c r="CS34" s="624"/>
      <c r="CT34" s="624"/>
      <c r="CU34" s="624"/>
      <c r="CV34" s="624"/>
      <c r="CW34" s="624"/>
      <c r="CX34" s="624"/>
      <c r="CY34" s="625"/>
      <c r="CZ34" s="657">
        <v>10.7</v>
      </c>
      <c r="DA34" s="658"/>
      <c r="DB34" s="658"/>
      <c r="DC34" s="659"/>
      <c r="DD34" s="632">
        <v>1693711</v>
      </c>
      <c r="DE34" s="624"/>
      <c r="DF34" s="624"/>
      <c r="DG34" s="624"/>
      <c r="DH34" s="624"/>
      <c r="DI34" s="624"/>
      <c r="DJ34" s="624"/>
      <c r="DK34" s="625"/>
      <c r="DL34" s="632">
        <v>1420262</v>
      </c>
      <c r="DM34" s="624"/>
      <c r="DN34" s="624"/>
      <c r="DO34" s="624"/>
      <c r="DP34" s="624"/>
      <c r="DQ34" s="624"/>
      <c r="DR34" s="624"/>
      <c r="DS34" s="624"/>
      <c r="DT34" s="624"/>
      <c r="DU34" s="624"/>
      <c r="DV34" s="625"/>
      <c r="DW34" s="628">
        <v>8.6</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700000</v>
      </c>
      <c r="S35" s="624"/>
      <c r="T35" s="624"/>
      <c r="U35" s="624"/>
      <c r="V35" s="624"/>
      <c r="W35" s="624"/>
      <c r="X35" s="624"/>
      <c r="Y35" s="625"/>
      <c r="Z35" s="626">
        <v>2.6</v>
      </c>
      <c r="AA35" s="626"/>
      <c r="AB35" s="626"/>
      <c r="AC35" s="626"/>
      <c r="AD35" s="627" t="s">
        <v>111</v>
      </c>
      <c r="AE35" s="627"/>
      <c r="AF35" s="627"/>
      <c r="AG35" s="627"/>
      <c r="AH35" s="627"/>
      <c r="AI35" s="627"/>
      <c r="AJ35" s="627"/>
      <c r="AK35" s="627"/>
      <c r="AL35" s="628" t="s">
        <v>111</v>
      </c>
      <c r="AM35" s="629"/>
      <c r="AN35" s="629"/>
      <c r="AO35" s="630"/>
      <c r="AP35" s="186"/>
      <c r="AQ35" s="634" t="s">
        <v>306</v>
      </c>
      <c r="AR35" s="635"/>
      <c r="AS35" s="635"/>
      <c r="AT35" s="635"/>
      <c r="AU35" s="635"/>
      <c r="AV35" s="635"/>
      <c r="AW35" s="635"/>
      <c r="AX35" s="635"/>
      <c r="AY35" s="636"/>
      <c r="AZ35" s="612">
        <v>3370340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152833</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112676</v>
      </c>
      <c r="CS35" s="655"/>
      <c r="CT35" s="655"/>
      <c r="CU35" s="655"/>
      <c r="CV35" s="655"/>
      <c r="CW35" s="655"/>
      <c r="CX35" s="655"/>
      <c r="CY35" s="656"/>
      <c r="CZ35" s="657">
        <v>0.4</v>
      </c>
      <c r="DA35" s="658"/>
      <c r="DB35" s="658"/>
      <c r="DC35" s="659"/>
      <c r="DD35" s="632">
        <v>103443</v>
      </c>
      <c r="DE35" s="655"/>
      <c r="DF35" s="655"/>
      <c r="DG35" s="655"/>
      <c r="DH35" s="655"/>
      <c r="DI35" s="655"/>
      <c r="DJ35" s="655"/>
      <c r="DK35" s="656"/>
      <c r="DL35" s="632">
        <v>103273</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27123999</v>
      </c>
      <c r="S36" s="696"/>
      <c r="T36" s="696"/>
      <c r="U36" s="696"/>
      <c r="V36" s="696"/>
      <c r="W36" s="696"/>
      <c r="X36" s="696"/>
      <c r="Y36" s="697"/>
      <c r="Z36" s="698">
        <v>100</v>
      </c>
      <c r="AA36" s="698"/>
      <c r="AB36" s="698"/>
      <c r="AC36" s="698"/>
      <c r="AD36" s="699">
        <v>15745148</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346052</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56774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1710130</v>
      </c>
      <c r="CS36" s="624"/>
      <c r="CT36" s="624"/>
      <c r="CU36" s="624"/>
      <c r="CV36" s="624"/>
      <c r="CW36" s="624"/>
      <c r="CX36" s="624"/>
      <c r="CY36" s="625"/>
      <c r="CZ36" s="657">
        <v>6.6</v>
      </c>
      <c r="DA36" s="658"/>
      <c r="DB36" s="658"/>
      <c r="DC36" s="659"/>
      <c r="DD36" s="632">
        <v>975774</v>
      </c>
      <c r="DE36" s="624"/>
      <c r="DF36" s="624"/>
      <c r="DG36" s="624"/>
      <c r="DH36" s="624"/>
      <c r="DI36" s="624"/>
      <c r="DJ36" s="624"/>
      <c r="DK36" s="625"/>
      <c r="DL36" s="632">
        <v>782666</v>
      </c>
      <c r="DM36" s="624"/>
      <c r="DN36" s="624"/>
      <c r="DO36" s="624"/>
      <c r="DP36" s="624"/>
      <c r="DQ36" s="624"/>
      <c r="DR36" s="624"/>
      <c r="DS36" s="624"/>
      <c r="DT36" s="624"/>
      <c r="DU36" s="624"/>
      <c r="DV36" s="625"/>
      <c r="DW36" s="628">
        <v>4.8</v>
      </c>
      <c r="DX36" s="653"/>
      <c r="DY36" s="653"/>
      <c r="DZ36" s="653"/>
      <c r="EA36" s="653"/>
      <c r="EB36" s="653"/>
      <c r="EC36" s="654"/>
    </row>
    <row r="37" spans="2:133" ht="11.25" customHeight="1">
      <c r="AQ37" s="702" t="s">
        <v>313</v>
      </c>
      <c r="AR37" s="703"/>
      <c r="AS37" s="703"/>
      <c r="AT37" s="703"/>
      <c r="AU37" s="703"/>
      <c r="AV37" s="703"/>
      <c r="AW37" s="703"/>
      <c r="AX37" s="703"/>
      <c r="AY37" s="704"/>
      <c r="AZ37" s="623">
        <v>166534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5852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32670</v>
      </c>
      <c r="CS37" s="655"/>
      <c r="CT37" s="655"/>
      <c r="CU37" s="655"/>
      <c r="CV37" s="655"/>
      <c r="CW37" s="655"/>
      <c r="CX37" s="655"/>
      <c r="CY37" s="656"/>
      <c r="CZ37" s="657">
        <v>0.1</v>
      </c>
      <c r="DA37" s="658"/>
      <c r="DB37" s="658"/>
      <c r="DC37" s="659"/>
      <c r="DD37" s="632">
        <v>32670</v>
      </c>
      <c r="DE37" s="655"/>
      <c r="DF37" s="655"/>
      <c r="DG37" s="655"/>
      <c r="DH37" s="655"/>
      <c r="DI37" s="655"/>
      <c r="DJ37" s="655"/>
      <c r="DK37" s="656"/>
      <c r="DL37" s="632">
        <v>31363</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316</v>
      </c>
      <c r="AR38" s="703"/>
      <c r="AS38" s="703"/>
      <c r="AT38" s="703"/>
      <c r="AU38" s="703"/>
      <c r="AV38" s="703"/>
      <c r="AW38" s="703"/>
      <c r="AX38" s="703"/>
      <c r="AY38" s="704"/>
      <c r="AZ38" s="623">
        <v>80461</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9501</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3016926</v>
      </c>
      <c r="CS38" s="624"/>
      <c r="CT38" s="624"/>
      <c r="CU38" s="624"/>
      <c r="CV38" s="624"/>
      <c r="CW38" s="624"/>
      <c r="CX38" s="624"/>
      <c r="CY38" s="625"/>
      <c r="CZ38" s="657">
        <v>11.6</v>
      </c>
      <c r="DA38" s="658"/>
      <c r="DB38" s="658"/>
      <c r="DC38" s="659"/>
      <c r="DD38" s="632">
        <v>2661788</v>
      </c>
      <c r="DE38" s="624"/>
      <c r="DF38" s="624"/>
      <c r="DG38" s="624"/>
      <c r="DH38" s="624"/>
      <c r="DI38" s="624"/>
      <c r="DJ38" s="624"/>
      <c r="DK38" s="625"/>
      <c r="DL38" s="632">
        <v>2017208</v>
      </c>
      <c r="DM38" s="624"/>
      <c r="DN38" s="624"/>
      <c r="DO38" s="624"/>
      <c r="DP38" s="624"/>
      <c r="DQ38" s="624"/>
      <c r="DR38" s="624"/>
      <c r="DS38" s="624"/>
      <c r="DT38" s="624"/>
      <c r="DU38" s="624"/>
      <c r="DV38" s="625"/>
      <c r="DW38" s="628">
        <v>12.3</v>
      </c>
      <c r="DX38" s="653"/>
      <c r="DY38" s="653"/>
      <c r="DZ38" s="653"/>
      <c r="EA38" s="653"/>
      <c r="EB38" s="653"/>
      <c r="EC38" s="654"/>
    </row>
    <row r="39" spans="2:133" ht="11.25" customHeight="1">
      <c r="AQ39" s="702" t="s">
        <v>319</v>
      </c>
      <c r="AR39" s="703"/>
      <c r="AS39" s="703"/>
      <c r="AT39" s="703"/>
      <c r="AU39" s="703"/>
      <c r="AV39" s="703"/>
      <c r="AW39" s="703"/>
      <c r="AX39" s="703"/>
      <c r="AY39" s="704"/>
      <c r="AZ39" s="623">
        <v>7362</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1348823</v>
      </c>
      <c r="CS39" s="655"/>
      <c r="CT39" s="655"/>
      <c r="CU39" s="655"/>
      <c r="CV39" s="655"/>
      <c r="CW39" s="655"/>
      <c r="CX39" s="655"/>
      <c r="CY39" s="656"/>
      <c r="CZ39" s="657">
        <v>5.2</v>
      </c>
      <c r="DA39" s="658"/>
      <c r="DB39" s="658"/>
      <c r="DC39" s="659"/>
      <c r="DD39" s="632">
        <v>1285499</v>
      </c>
      <c r="DE39" s="655"/>
      <c r="DF39" s="655"/>
      <c r="DG39" s="655"/>
      <c r="DH39" s="655"/>
      <c r="DI39" s="655"/>
      <c r="DJ39" s="655"/>
      <c r="DK39" s="656"/>
      <c r="DL39" s="632" t="s">
        <v>323</v>
      </c>
      <c r="DM39" s="655"/>
      <c r="DN39" s="655"/>
      <c r="DO39" s="655"/>
      <c r="DP39" s="655"/>
      <c r="DQ39" s="655"/>
      <c r="DR39" s="655"/>
      <c r="DS39" s="655"/>
      <c r="DT39" s="655"/>
      <c r="DU39" s="655"/>
      <c r="DV39" s="656"/>
      <c r="DW39" s="628" t="s">
        <v>323</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922248</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132</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144599</v>
      </c>
      <c r="CS40" s="624"/>
      <c r="CT40" s="624"/>
      <c r="CU40" s="624"/>
      <c r="CV40" s="624"/>
      <c r="CW40" s="624"/>
      <c r="CX40" s="624"/>
      <c r="CY40" s="625"/>
      <c r="CZ40" s="657">
        <v>0.6</v>
      </c>
      <c r="DA40" s="658"/>
      <c r="DB40" s="658"/>
      <c r="DC40" s="659"/>
      <c r="DD40" s="632">
        <v>114599</v>
      </c>
      <c r="DE40" s="624"/>
      <c r="DF40" s="624"/>
      <c r="DG40" s="624"/>
      <c r="DH40" s="624"/>
      <c r="DI40" s="624"/>
      <c r="DJ40" s="624"/>
      <c r="DK40" s="625"/>
      <c r="DL40" s="632">
        <v>114599</v>
      </c>
      <c r="DM40" s="624"/>
      <c r="DN40" s="624"/>
      <c r="DO40" s="624"/>
      <c r="DP40" s="624"/>
      <c r="DQ40" s="624"/>
      <c r="DR40" s="624"/>
      <c r="DS40" s="624"/>
      <c r="DT40" s="624"/>
      <c r="DU40" s="624"/>
      <c r="DV40" s="625"/>
      <c r="DW40" s="628">
        <v>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1847683</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403</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4131112</v>
      </c>
      <c r="CS42" s="624"/>
      <c r="CT42" s="624"/>
      <c r="CU42" s="624"/>
      <c r="CV42" s="624"/>
      <c r="CW42" s="624"/>
      <c r="CX42" s="624"/>
      <c r="CY42" s="625"/>
      <c r="CZ42" s="657">
        <v>15.9</v>
      </c>
      <c r="DA42" s="706"/>
      <c r="DB42" s="706"/>
      <c r="DC42" s="707"/>
      <c r="DD42" s="632">
        <v>1011020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372</v>
      </c>
      <c r="CS43" s="655"/>
      <c r="CT43" s="655"/>
      <c r="CU43" s="655"/>
      <c r="CV43" s="655"/>
      <c r="CW43" s="655"/>
      <c r="CX43" s="655"/>
      <c r="CY43" s="656"/>
      <c r="CZ43" s="657">
        <v>0</v>
      </c>
      <c r="DA43" s="658"/>
      <c r="DB43" s="658"/>
      <c r="DC43" s="659"/>
      <c r="DD43" s="632">
        <v>372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287</v>
      </c>
      <c r="CE44" s="730"/>
      <c r="CF44" s="620" t="s">
        <v>336</v>
      </c>
      <c r="CG44" s="621"/>
      <c r="CH44" s="621"/>
      <c r="CI44" s="621"/>
      <c r="CJ44" s="621"/>
      <c r="CK44" s="621"/>
      <c r="CL44" s="621"/>
      <c r="CM44" s="621"/>
      <c r="CN44" s="621"/>
      <c r="CO44" s="621"/>
      <c r="CP44" s="621"/>
      <c r="CQ44" s="622"/>
      <c r="CR44" s="623">
        <v>3977766</v>
      </c>
      <c r="CS44" s="624"/>
      <c r="CT44" s="624"/>
      <c r="CU44" s="624"/>
      <c r="CV44" s="624"/>
      <c r="CW44" s="624"/>
      <c r="CX44" s="624"/>
      <c r="CY44" s="625"/>
      <c r="CZ44" s="657">
        <v>15.4</v>
      </c>
      <c r="DA44" s="706"/>
      <c r="DB44" s="706"/>
      <c r="DC44" s="707"/>
      <c r="DD44" s="632">
        <v>982198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2009016</v>
      </c>
      <c r="CS45" s="655"/>
      <c r="CT45" s="655"/>
      <c r="CU45" s="655"/>
      <c r="CV45" s="655"/>
      <c r="CW45" s="655"/>
      <c r="CX45" s="655"/>
      <c r="CY45" s="656"/>
      <c r="CZ45" s="657">
        <v>7.8</v>
      </c>
      <c r="DA45" s="658"/>
      <c r="DB45" s="658"/>
      <c r="DC45" s="659"/>
      <c r="DD45" s="632">
        <v>106999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1809934</v>
      </c>
      <c r="CS46" s="624"/>
      <c r="CT46" s="624"/>
      <c r="CU46" s="624"/>
      <c r="CV46" s="624"/>
      <c r="CW46" s="624"/>
      <c r="CX46" s="624"/>
      <c r="CY46" s="625"/>
      <c r="CZ46" s="657">
        <v>7</v>
      </c>
      <c r="DA46" s="706"/>
      <c r="DB46" s="706"/>
      <c r="DC46" s="707"/>
      <c r="DD46" s="632">
        <v>838332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v>153346</v>
      </c>
      <c r="CS47" s="655"/>
      <c r="CT47" s="655"/>
      <c r="CU47" s="655"/>
      <c r="CV47" s="655"/>
      <c r="CW47" s="655"/>
      <c r="CX47" s="655"/>
      <c r="CY47" s="656"/>
      <c r="CZ47" s="657">
        <v>0.6</v>
      </c>
      <c r="DA47" s="658"/>
      <c r="DB47" s="658"/>
      <c r="DC47" s="659"/>
      <c r="DD47" s="632">
        <v>28822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25904321</v>
      </c>
      <c r="CS49" s="691"/>
      <c r="CT49" s="691"/>
      <c r="CU49" s="691"/>
      <c r="CV49" s="691"/>
      <c r="CW49" s="691"/>
      <c r="CX49" s="691"/>
      <c r="CY49" s="718"/>
      <c r="CZ49" s="719">
        <v>100</v>
      </c>
      <c r="DA49" s="720"/>
      <c r="DB49" s="720"/>
      <c r="DC49" s="721"/>
      <c r="DD49" s="722">
        <v>17206363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27130</v>
      </c>
      <c r="R7" s="753"/>
      <c r="S7" s="753"/>
      <c r="T7" s="753"/>
      <c r="U7" s="753"/>
      <c r="V7" s="753">
        <v>25910</v>
      </c>
      <c r="W7" s="753"/>
      <c r="X7" s="753"/>
      <c r="Y7" s="753"/>
      <c r="Z7" s="753"/>
      <c r="AA7" s="753">
        <f>Q7-V7</f>
        <v>1220</v>
      </c>
      <c r="AB7" s="753"/>
      <c r="AC7" s="753"/>
      <c r="AD7" s="753"/>
      <c r="AE7" s="754"/>
      <c r="AF7" s="755">
        <v>1098</v>
      </c>
      <c r="AG7" s="756"/>
      <c r="AH7" s="756"/>
      <c r="AI7" s="756"/>
      <c r="AJ7" s="757"/>
      <c r="AK7" s="792">
        <v>336</v>
      </c>
      <c r="AL7" s="793"/>
      <c r="AM7" s="793"/>
      <c r="AN7" s="793"/>
      <c r="AO7" s="793"/>
      <c r="AP7" s="793">
        <v>26380</v>
      </c>
      <c r="AQ7" s="793"/>
      <c r="AR7" s="793"/>
      <c r="AS7" s="793"/>
      <c r="AT7" s="793"/>
      <c r="AU7" s="794" t="s">
        <v>541</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539</v>
      </c>
      <c r="BT7" s="797"/>
      <c r="BU7" s="797"/>
      <c r="BV7" s="797"/>
      <c r="BW7" s="797"/>
      <c r="BX7" s="797"/>
      <c r="BY7" s="797"/>
      <c r="BZ7" s="797"/>
      <c r="CA7" s="797"/>
      <c r="CB7" s="797"/>
      <c r="CC7" s="797"/>
      <c r="CD7" s="797"/>
      <c r="CE7" s="797"/>
      <c r="CF7" s="797"/>
      <c r="CG7" s="798"/>
      <c r="CH7" s="789" t="s">
        <v>553</v>
      </c>
      <c r="CI7" s="790"/>
      <c r="CJ7" s="790"/>
      <c r="CK7" s="790"/>
      <c r="CL7" s="791"/>
      <c r="CM7" s="789">
        <v>29</v>
      </c>
      <c r="CN7" s="790"/>
      <c r="CO7" s="790"/>
      <c r="CP7" s="790"/>
      <c r="CQ7" s="791"/>
      <c r="CR7" s="789">
        <v>6</v>
      </c>
      <c r="CS7" s="790"/>
      <c r="CT7" s="790"/>
      <c r="CU7" s="790"/>
      <c r="CV7" s="791"/>
      <c r="CW7" s="789" t="s">
        <v>553</v>
      </c>
      <c r="CX7" s="790"/>
      <c r="CY7" s="790"/>
      <c r="CZ7" s="790"/>
      <c r="DA7" s="791"/>
      <c r="DB7" s="789" t="s">
        <v>553</v>
      </c>
      <c r="DC7" s="790"/>
      <c r="DD7" s="790"/>
      <c r="DE7" s="790"/>
      <c r="DF7" s="791"/>
      <c r="DG7" s="789" t="s">
        <v>553</v>
      </c>
      <c r="DH7" s="790"/>
      <c r="DI7" s="790"/>
      <c r="DJ7" s="790"/>
      <c r="DK7" s="791"/>
      <c r="DL7" s="789" t="s">
        <v>553</v>
      </c>
      <c r="DM7" s="790"/>
      <c r="DN7" s="790"/>
      <c r="DO7" s="790"/>
      <c r="DP7" s="791"/>
      <c r="DQ7" s="789" t="s">
        <v>553</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9">
        <v>6</v>
      </c>
      <c r="CI8" s="800"/>
      <c r="CJ8" s="800"/>
      <c r="CK8" s="800"/>
      <c r="CL8" s="801"/>
      <c r="CM8" s="799">
        <v>125</v>
      </c>
      <c r="CN8" s="800"/>
      <c r="CO8" s="800"/>
      <c r="CP8" s="800"/>
      <c r="CQ8" s="801"/>
      <c r="CR8" s="799">
        <v>30</v>
      </c>
      <c r="CS8" s="800"/>
      <c r="CT8" s="800"/>
      <c r="CU8" s="800"/>
      <c r="CV8" s="801"/>
      <c r="CW8" s="799">
        <v>38</v>
      </c>
      <c r="CX8" s="800"/>
      <c r="CY8" s="800"/>
      <c r="CZ8" s="800"/>
      <c r="DA8" s="801"/>
      <c r="DB8" s="799" t="s">
        <v>553</v>
      </c>
      <c r="DC8" s="800"/>
      <c r="DD8" s="800"/>
      <c r="DE8" s="800"/>
      <c r="DF8" s="801"/>
      <c r="DG8" s="799" t="s">
        <v>553</v>
      </c>
      <c r="DH8" s="800"/>
      <c r="DI8" s="800"/>
      <c r="DJ8" s="800"/>
      <c r="DK8" s="801"/>
      <c r="DL8" s="799" t="s">
        <v>553</v>
      </c>
      <c r="DM8" s="800"/>
      <c r="DN8" s="800"/>
      <c r="DO8" s="800"/>
      <c r="DP8" s="801"/>
      <c r="DQ8" s="799" t="s">
        <v>553</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-78</v>
      </c>
      <c r="CI9" s="800"/>
      <c r="CJ9" s="800"/>
      <c r="CK9" s="800"/>
      <c r="CL9" s="801"/>
      <c r="CM9" s="799">
        <v>2781</v>
      </c>
      <c r="CN9" s="800"/>
      <c r="CO9" s="800"/>
      <c r="CP9" s="800"/>
      <c r="CQ9" s="801"/>
      <c r="CR9" s="799">
        <v>22</v>
      </c>
      <c r="CS9" s="800"/>
      <c r="CT9" s="800"/>
      <c r="CU9" s="800"/>
      <c r="CV9" s="801"/>
      <c r="CW9" s="799">
        <v>3</v>
      </c>
      <c r="CX9" s="800"/>
      <c r="CY9" s="800"/>
      <c r="CZ9" s="800"/>
      <c r="DA9" s="801"/>
      <c r="DB9" s="799" t="s">
        <v>553</v>
      </c>
      <c r="DC9" s="800"/>
      <c r="DD9" s="800"/>
      <c r="DE9" s="800"/>
      <c r="DF9" s="801"/>
      <c r="DG9" s="799" t="s">
        <v>553</v>
      </c>
      <c r="DH9" s="800"/>
      <c r="DI9" s="800"/>
      <c r="DJ9" s="800"/>
      <c r="DK9" s="801"/>
      <c r="DL9" s="799" t="s">
        <v>553</v>
      </c>
      <c r="DM9" s="800"/>
      <c r="DN9" s="800"/>
      <c r="DO9" s="800"/>
      <c r="DP9" s="801"/>
      <c r="DQ9" s="799" t="s">
        <v>553</v>
      </c>
      <c r="DR9" s="800"/>
      <c r="DS9" s="800"/>
      <c r="DT9" s="800"/>
      <c r="DU9" s="801"/>
      <c r="DV9" s="802" t="s">
        <v>548</v>
      </c>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f>SUM(Q7:U22)</f>
        <v>27130</v>
      </c>
      <c r="R23" s="812"/>
      <c r="S23" s="812"/>
      <c r="T23" s="812"/>
      <c r="U23" s="812"/>
      <c r="V23" s="812">
        <f t="shared" ref="V23" si="0">SUM(V7:Z22)</f>
        <v>25910</v>
      </c>
      <c r="W23" s="812"/>
      <c r="X23" s="812"/>
      <c r="Y23" s="812"/>
      <c r="Z23" s="812"/>
      <c r="AA23" s="812">
        <f t="shared" ref="AA23" si="1">SUM(AA7:AE22)</f>
        <v>1220</v>
      </c>
      <c r="AB23" s="812"/>
      <c r="AC23" s="812"/>
      <c r="AD23" s="812"/>
      <c r="AE23" s="813"/>
      <c r="AF23" s="814">
        <f t="shared" ref="AF23" si="2">SUM(AF7:AJ22)</f>
        <v>1098</v>
      </c>
      <c r="AG23" s="812"/>
      <c r="AH23" s="812"/>
      <c r="AI23" s="812"/>
      <c r="AJ23" s="815"/>
      <c r="AK23" s="816"/>
      <c r="AL23" s="817"/>
      <c r="AM23" s="817"/>
      <c r="AN23" s="817"/>
      <c r="AO23" s="817"/>
      <c r="AP23" s="812">
        <f>SUM(AP7:AT22)</f>
        <v>26380</v>
      </c>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39">
        <v>6575</v>
      </c>
      <c r="R28" s="840"/>
      <c r="S28" s="840"/>
      <c r="T28" s="840"/>
      <c r="U28" s="840"/>
      <c r="V28" s="840">
        <v>6422</v>
      </c>
      <c r="W28" s="840"/>
      <c r="X28" s="840"/>
      <c r="Y28" s="840"/>
      <c r="Z28" s="840"/>
      <c r="AA28" s="840">
        <f>Q28-V28</f>
        <v>153</v>
      </c>
      <c r="AB28" s="840"/>
      <c r="AC28" s="840"/>
      <c r="AD28" s="840"/>
      <c r="AE28" s="841"/>
      <c r="AF28" s="842">
        <v>153</v>
      </c>
      <c r="AG28" s="840"/>
      <c r="AH28" s="840"/>
      <c r="AI28" s="840"/>
      <c r="AJ28" s="843"/>
      <c r="AK28" s="844">
        <v>992</v>
      </c>
      <c r="AL28" s="836"/>
      <c r="AM28" s="836"/>
      <c r="AN28" s="836"/>
      <c r="AO28" s="836"/>
      <c r="AP28" s="836" t="s">
        <v>553</v>
      </c>
      <c r="AQ28" s="836"/>
      <c r="AR28" s="836"/>
      <c r="AS28" s="836"/>
      <c r="AT28" s="836"/>
      <c r="AU28" s="836" t="s">
        <v>553</v>
      </c>
      <c r="AV28" s="836"/>
      <c r="AW28" s="836"/>
      <c r="AX28" s="836"/>
      <c r="AY28" s="836"/>
      <c r="AZ28" s="836" t="s">
        <v>553</v>
      </c>
      <c r="BA28" s="836"/>
      <c r="BB28" s="836"/>
      <c r="BC28" s="836"/>
      <c r="BD28" s="836"/>
      <c r="BE28" s="837" t="s">
        <v>542</v>
      </c>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6470</v>
      </c>
      <c r="R29" s="777"/>
      <c r="S29" s="777"/>
      <c r="T29" s="777"/>
      <c r="U29" s="777"/>
      <c r="V29" s="777">
        <v>6345</v>
      </c>
      <c r="W29" s="777"/>
      <c r="X29" s="777"/>
      <c r="Y29" s="777"/>
      <c r="Z29" s="777"/>
      <c r="AA29" s="777">
        <f t="shared" ref="AA29:AA36" si="3">Q29-V29</f>
        <v>125</v>
      </c>
      <c r="AB29" s="777"/>
      <c r="AC29" s="777"/>
      <c r="AD29" s="777"/>
      <c r="AE29" s="778"/>
      <c r="AF29" s="779">
        <v>125</v>
      </c>
      <c r="AG29" s="780"/>
      <c r="AH29" s="780"/>
      <c r="AI29" s="780"/>
      <c r="AJ29" s="781"/>
      <c r="AK29" s="847">
        <v>959</v>
      </c>
      <c r="AL29" s="848"/>
      <c r="AM29" s="848"/>
      <c r="AN29" s="848"/>
      <c r="AO29" s="848"/>
      <c r="AP29" s="848" t="s">
        <v>553</v>
      </c>
      <c r="AQ29" s="848"/>
      <c r="AR29" s="848"/>
      <c r="AS29" s="848"/>
      <c r="AT29" s="848"/>
      <c r="AU29" s="848" t="s">
        <v>553</v>
      </c>
      <c r="AV29" s="848"/>
      <c r="AW29" s="848"/>
      <c r="AX29" s="848"/>
      <c r="AY29" s="848"/>
      <c r="AZ29" s="848" t="s">
        <v>553</v>
      </c>
      <c r="BA29" s="848"/>
      <c r="BB29" s="848"/>
      <c r="BC29" s="848"/>
      <c r="BD29" s="848"/>
      <c r="BE29" s="845" t="s">
        <v>543</v>
      </c>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546</v>
      </c>
      <c r="R30" s="777"/>
      <c r="S30" s="777"/>
      <c r="T30" s="777"/>
      <c r="U30" s="777"/>
      <c r="V30" s="777">
        <v>543</v>
      </c>
      <c r="W30" s="777"/>
      <c r="X30" s="777"/>
      <c r="Y30" s="777"/>
      <c r="Z30" s="777"/>
      <c r="AA30" s="777">
        <f t="shared" si="3"/>
        <v>3</v>
      </c>
      <c r="AB30" s="777"/>
      <c r="AC30" s="777"/>
      <c r="AD30" s="777"/>
      <c r="AE30" s="778"/>
      <c r="AF30" s="779">
        <v>3</v>
      </c>
      <c r="AG30" s="780"/>
      <c r="AH30" s="780"/>
      <c r="AI30" s="780"/>
      <c r="AJ30" s="781"/>
      <c r="AK30" s="847">
        <v>213</v>
      </c>
      <c r="AL30" s="848"/>
      <c r="AM30" s="848"/>
      <c r="AN30" s="848"/>
      <c r="AO30" s="848"/>
      <c r="AP30" s="848" t="s">
        <v>553</v>
      </c>
      <c r="AQ30" s="848"/>
      <c r="AR30" s="848"/>
      <c r="AS30" s="848"/>
      <c r="AT30" s="848"/>
      <c r="AU30" s="848" t="s">
        <v>553</v>
      </c>
      <c r="AV30" s="848"/>
      <c r="AW30" s="848"/>
      <c r="AX30" s="848"/>
      <c r="AY30" s="848"/>
      <c r="AZ30" s="848" t="s">
        <v>553</v>
      </c>
      <c r="BA30" s="848"/>
      <c r="BB30" s="848"/>
      <c r="BC30" s="848"/>
      <c r="BD30" s="848"/>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251</v>
      </c>
      <c r="R31" s="777"/>
      <c r="S31" s="777"/>
      <c r="T31" s="777"/>
      <c r="U31" s="777"/>
      <c r="V31" s="777">
        <v>247</v>
      </c>
      <c r="W31" s="777"/>
      <c r="X31" s="777"/>
      <c r="Y31" s="777"/>
      <c r="Z31" s="777"/>
      <c r="AA31" s="777">
        <f t="shared" si="3"/>
        <v>4</v>
      </c>
      <c r="AB31" s="777"/>
      <c r="AC31" s="777"/>
      <c r="AD31" s="777"/>
      <c r="AE31" s="778"/>
      <c r="AF31" s="779">
        <v>541</v>
      </c>
      <c r="AG31" s="780"/>
      <c r="AH31" s="780"/>
      <c r="AI31" s="780"/>
      <c r="AJ31" s="781"/>
      <c r="AK31" s="847">
        <v>7</v>
      </c>
      <c r="AL31" s="848"/>
      <c r="AM31" s="848"/>
      <c r="AN31" s="848"/>
      <c r="AO31" s="848"/>
      <c r="AP31" s="848">
        <v>2639</v>
      </c>
      <c r="AQ31" s="848"/>
      <c r="AR31" s="848"/>
      <c r="AS31" s="848"/>
      <c r="AT31" s="848"/>
      <c r="AU31" s="848">
        <v>245</v>
      </c>
      <c r="AV31" s="848"/>
      <c r="AW31" s="848"/>
      <c r="AX31" s="848"/>
      <c r="AY31" s="848"/>
      <c r="AZ31" s="848" t="s">
        <v>554</v>
      </c>
      <c r="BA31" s="848"/>
      <c r="BB31" s="848"/>
      <c r="BC31" s="848"/>
      <c r="BD31" s="848"/>
      <c r="BE31" s="845" t="s">
        <v>382</v>
      </c>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3505</v>
      </c>
      <c r="R32" s="777"/>
      <c r="S32" s="777"/>
      <c r="T32" s="777"/>
      <c r="U32" s="777"/>
      <c r="V32" s="777">
        <v>3697</v>
      </c>
      <c r="W32" s="777"/>
      <c r="X32" s="777"/>
      <c r="Y32" s="777"/>
      <c r="Z32" s="777"/>
      <c r="AA32" s="777">
        <f>Q32-V32+1</f>
        <v>-191</v>
      </c>
      <c r="AB32" s="777"/>
      <c r="AC32" s="777"/>
      <c r="AD32" s="777"/>
      <c r="AE32" s="778"/>
      <c r="AF32" s="779">
        <v>1777</v>
      </c>
      <c r="AG32" s="780"/>
      <c r="AH32" s="780"/>
      <c r="AI32" s="780"/>
      <c r="AJ32" s="781"/>
      <c r="AK32" s="847">
        <v>400</v>
      </c>
      <c r="AL32" s="848"/>
      <c r="AM32" s="848"/>
      <c r="AN32" s="848"/>
      <c r="AO32" s="848"/>
      <c r="AP32" s="848">
        <v>3004</v>
      </c>
      <c r="AQ32" s="848"/>
      <c r="AR32" s="848"/>
      <c r="AS32" s="848"/>
      <c r="AT32" s="848"/>
      <c r="AU32" s="848">
        <v>2037</v>
      </c>
      <c r="AV32" s="848"/>
      <c r="AW32" s="848"/>
      <c r="AX32" s="848"/>
      <c r="AY32" s="848"/>
      <c r="AZ32" s="848" t="s">
        <v>553</v>
      </c>
      <c r="BA32" s="848"/>
      <c r="BB32" s="848"/>
      <c r="BC32" s="848"/>
      <c r="BD32" s="848"/>
      <c r="BE32" s="845" t="s">
        <v>382</v>
      </c>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238</v>
      </c>
      <c r="R33" s="777"/>
      <c r="S33" s="777"/>
      <c r="T33" s="777"/>
      <c r="U33" s="777"/>
      <c r="V33" s="777">
        <v>234</v>
      </c>
      <c r="W33" s="777"/>
      <c r="X33" s="777"/>
      <c r="Y33" s="777"/>
      <c r="Z33" s="777"/>
      <c r="AA33" s="777">
        <f t="shared" si="3"/>
        <v>4</v>
      </c>
      <c r="AB33" s="777"/>
      <c r="AC33" s="777"/>
      <c r="AD33" s="777"/>
      <c r="AE33" s="778"/>
      <c r="AF33" s="779">
        <v>4</v>
      </c>
      <c r="AG33" s="780"/>
      <c r="AH33" s="780"/>
      <c r="AI33" s="780"/>
      <c r="AJ33" s="781"/>
      <c r="AK33" s="847">
        <v>106</v>
      </c>
      <c r="AL33" s="848"/>
      <c r="AM33" s="848"/>
      <c r="AN33" s="848"/>
      <c r="AO33" s="848"/>
      <c r="AP33" s="848">
        <v>1067</v>
      </c>
      <c r="AQ33" s="848"/>
      <c r="AR33" s="848"/>
      <c r="AS33" s="848"/>
      <c r="AT33" s="848"/>
      <c r="AU33" s="848">
        <v>757</v>
      </c>
      <c r="AV33" s="848"/>
      <c r="AW33" s="848"/>
      <c r="AX33" s="848"/>
      <c r="AY33" s="848"/>
      <c r="AZ33" s="848" t="s">
        <v>553</v>
      </c>
      <c r="BA33" s="848"/>
      <c r="BB33" s="848"/>
      <c r="BC33" s="848"/>
      <c r="BD33" s="848"/>
      <c r="BE33" s="845" t="s">
        <v>544</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85</v>
      </c>
      <c r="R34" s="777"/>
      <c r="S34" s="777"/>
      <c r="T34" s="777"/>
      <c r="U34" s="777"/>
      <c r="V34" s="777">
        <v>79</v>
      </c>
      <c r="W34" s="777"/>
      <c r="X34" s="777"/>
      <c r="Y34" s="777"/>
      <c r="Z34" s="777"/>
      <c r="AA34" s="777">
        <f t="shared" si="3"/>
        <v>6</v>
      </c>
      <c r="AB34" s="777"/>
      <c r="AC34" s="777"/>
      <c r="AD34" s="777"/>
      <c r="AE34" s="778"/>
      <c r="AF34" s="779">
        <v>6</v>
      </c>
      <c r="AG34" s="780"/>
      <c r="AH34" s="780"/>
      <c r="AI34" s="780"/>
      <c r="AJ34" s="781"/>
      <c r="AK34" s="847">
        <v>56</v>
      </c>
      <c r="AL34" s="848"/>
      <c r="AM34" s="848"/>
      <c r="AN34" s="848"/>
      <c r="AO34" s="848"/>
      <c r="AP34" s="848">
        <v>370</v>
      </c>
      <c r="AQ34" s="848"/>
      <c r="AR34" s="848"/>
      <c r="AS34" s="848"/>
      <c r="AT34" s="848"/>
      <c r="AU34" s="848">
        <v>359</v>
      </c>
      <c r="AV34" s="848"/>
      <c r="AW34" s="848"/>
      <c r="AX34" s="848"/>
      <c r="AY34" s="848"/>
      <c r="AZ34" s="848" t="s">
        <v>553</v>
      </c>
      <c r="BA34" s="848"/>
      <c r="BB34" s="848"/>
      <c r="BC34" s="848"/>
      <c r="BD34" s="848"/>
      <c r="BE34" s="845" t="s">
        <v>545</v>
      </c>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48</v>
      </c>
      <c r="R35" s="777"/>
      <c r="S35" s="777"/>
      <c r="T35" s="777"/>
      <c r="U35" s="777"/>
      <c r="V35" s="777">
        <v>46</v>
      </c>
      <c r="W35" s="777"/>
      <c r="X35" s="777"/>
      <c r="Y35" s="777"/>
      <c r="Z35" s="777"/>
      <c r="AA35" s="777">
        <f t="shared" si="3"/>
        <v>2</v>
      </c>
      <c r="AB35" s="777"/>
      <c r="AC35" s="777"/>
      <c r="AD35" s="777"/>
      <c r="AE35" s="778"/>
      <c r="AF35" s="779">
        <v>2</v>
      </c>
      <c r="AG35" s="780"/>
      <c r="AH35" s="780"/>
      <c r="AI35" s="780"/>
      <c r="AJ35" s="781"/>
      <c r="AK35" s="847">
        <v>18</v>
      </c>
      <c r="AL35" s="848"/>
      <c r="AM35" s="848"/>
      <c r="AN35" s="848"/>
      <c r="AO35" s="848"/>
      <c r="AP35" s="848">
        <v>54</v>
      </c>
      <c r="AQ35" s="848"/>
      <c r="AR35" s="848"/>
      <c r="AS35" s="848"/>
      <c r="AT35" s="848"/>
      <c r="AU35" s="848">
        <v>50</v>
      </c>
      <c r="AV35" s="848"/>
      <c r="AW35" s="848"/>
      <c r="AX35" s="848"/>
      <c r="AY35" s="848"/>
      <c r="AZ35" s="848" t="s">
        <v>553</v>
      </c>
      <c r="BA35" s="848"/>
      <c r="BB35" s="848"/>
      <c r="BC35" s="848"/>
      <c r="BD35" s="848"/>
      <c r="BE35" s="845" t="s">
        <v>546</v>
      </c>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388</v>
      </c>
      <c r="C36" s="774"/>
      <c r="D36" s="774"/>
      <c r="E36" s="774"/>
      <c r="F36" s="774"/>
      <c r="G36" s="774"/>
      <c r="H36" s="774"/>
      <c r="I36" s="774"/>
      <c r="J36" s="774"/>
      <c r="K36" s="774"/>
      <c r="L36" s="774"/>
      <c r="M36" s="774"/>
      <c r="N36" s="774"/>
      <c r="O36" s="774"/>
      <c r="P36" s="775"/>
      <c r="Q36" s="776">
        <v>289</v>
      </c>
      <c r="R36" s="777"/>
      <c r="S36" s="777"/>
      <c r="T36" s="777"/>
      <c r="U36" s="777"/>
      <c r="V36" s="777">
        <v>269</v>
      </c>
      <c r="W36" s="777"/>
      <c r="X36" s="777"/>
      <c r="Y36" s="777"/>
      <c r="Z36" s="777"/>
      <c r="AA36" s="777">
        <f t="shared" si="3"/>
        <v>20</v>
      </c>
      <c r="AB36" s="777"/>
      <c r="AC36" s="777"/>
      <c r="AD36" s="777"/>
      <c r="AE36" s="778"/>
      <c r="AF36" s="779">
        <v>20</v>
      </c>
      <c r="AG36" s="780"/>
      <c r="AH36" s="780"/>
      <c r="AI36" s="780"/>
      <c r="AJ36" s="781"/>
      <c r="AK36" s="847">
        <v>80</v>
      </c>
      <c r="AL36" s="848"/>
      <c r="AM36" s="848"/>
      <c r="AN36" s="848"/>
      <c r="AO36" s="848"/>
      <c r="AP36" s="848">
        <v>1158</v>
      </c>
      <c r="AQ36" s="848"/>
      <c r="AR36" s="848"/>
      <c r="AS36" s="848"/>
      <c r="AT36" s="848"/>
      <c r="AU36" s="848">
        <v>567</v>
      </c>
      <c r="AV36" s="848"/>
      <c r="AW36" s="848"/>
      <c r="AX36" s="848"/>
      <c r="AY36" s="848"/>
      <c r="AZ36" s="848" t="s">
        <v>553</v>
      </c>
      <c r="BA36" s="848"/>
      <c r="BB36" s="848"/>
      <c r="BC36" s="848"/>
      <c r="BD36" s="848"/>
      <c r="BE36" s="845" t="s">
        <v>385</v>
      </c>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389</v>
      </c>
      <c r="C37" s="774"/>
      <c r="D37" s="774"/>
      <c r="E37" s="774"/>
      <c r="F37" s="774"/>
      <c r="G37" s="774"/>
      <c r="H37" s="774"/>
      <c r="I37" s="774"/>
      <c r="J37" s="774"/>
      <c r="K37" s="774"/>
      <c r="L37" s="774"/>
      <c r="M37" s="774"/>
      <c r="N37" s="774"/>
      <c r="O37" s="774"/>
      <c r="P37" s="775"/>
      <c r="Q37" s="776">
        <v>131</v>
      </c>
      <c r="R37" s="777"/>
      <c r="S37" s="777"/>
      <c r="T37" s="777"/>
      <c r="U37" s="777"/>
      <c r="V37" s="777">
        <v>102</v>
      </c>
      <c r="W37" s="777"/>
      <c r="X37" s="777"/>
      <c r="Y37" s="777"/>
      <c r="Z37" s="777"/>
      <c r="AA37" s="777">
        <f>Q37-V37-1</f>
        <v>28</v>
      </c>
      <c r="AB37" s="777"/>
      <c r="AC37" s="777"/>
      <c r="AD37" s="777"/>
      <c r="AE37" s="778"/>
      <c r="AF37" s="779">
        <v>28</v>
      </c>
      <c r="AG37" s="780"/>
      <c r="AH37" s="780"/>
      <c r="AI37" s="780"/>
      <c r="AJ37" s="781"/>
      <c r="AK37" s="847" t="s">
        <v>553</v>
      </c>
      <c r="AL37" s="848"/>
      <c r="AM37" s="848"/>
      <c r="AN37" s="848"/>
      <c r="AO37" s="848"/>
      <c r="AP37" s="848" t="s">
        <v>553</v>
      </c>
      <c r="AQ37" s="848"/>
      <c r="AR37" s="848"/>
      <c r="AS37" s="848"/>
      <c r="AT37" s="848"/>
      <c r="AU37" s="848" t="s">
        <v>553</v>
      </c>
      <c r="AV37" s="848"/>
      <c r="AW37" s="848"/>
      <c r="AX37" s="848"/>
      <c r="AY37" s="848"/>
      <c r="AZ37" s="848" t="s">
        <v>553</v>
      </c>
      <c r="BA37" s="848"/>
      <c r="BB37" s="848"/>
      <c r="BC37" s="848"/>
      <c r="BD37" s="848"/>
      <c r="BE37" s="845" t="s">
        <v>385</v>
      </c>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391</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2658</v>
      </c>
      <c r="AG63" s="859"/>
      <c r="AH63" s="859"/>
      <c r="AI63" s="859"/>
      <c r="AJ63" s="860"/>
      <c r="AK63" s="861"/>
      <c r="AL63" s="856"/>
      <c r="AM63" s="856"/>
      <c r="AN63" s="856"/>
      <c r="AO63" s="856"/>
      <c r="AP63" s="859">
        <f>SUM(AP28:AT37)</f>
        <v>8292</v>
      </c>
      <c r="AQ63" s="859"/>
      <c r="AR63" s="859"/>
      <c r="AS63" s="859"/>
      <c r="AT63" s="859"/>
      <c r="AU63" s="859">
        <f>SUM(AU28:AY37)</f>
        <v>4015</v>
      </c>
      <c r="AV63" s="859"/>
      <c r="AW63" s="859"/>
      <c r="AX63" s="859"/>
      <c r="AY63" s="859"/>
      <c r="AZ63" s="863"/>
      <c r="BA63" s="863"/>
      <c r="BB63" s="863"/>
      <c r="BC63" s="863"/>
      <c r="BD63" s="863"/>
      <c r="BE63" s="864"/>
      <c r="BF63" s="864"/>
      <c r="BG63" s="864"/>
      <c r="BH63" s="864"/>
      <c r="BI63" s="865"/>
      <c r="BJ63" s="866" t="s">
        <v>111</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393</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69" t="s">
        <v>373</v>
      </c>
      <c r="AG66" s="831"/>
      <c r="AH66" s="831"/>
      <c r="AI66" s="831"/>
      <c r="AJ66" s="870"/>
      <c r="AK66" s="735" t="s">
        <v>374</v>
      </c>
      <c r="AL66" s="759"/>
      <c r="AM66" s="759"/>
      <c r="AN66" s="759"/>
      <c r="AO66" s="760"/>
      <c r="AP66" s="735" t="s">
        <v>375</v>
      </c>
      <c r="AQ66" s="736"/>
      <c r="AR66" s="736"/>
      <c r="AS66" s="736"/>
      <c r="AT66" s="737"/>
      <c r="AU66" s="735" t="s">
        <v>394</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c r="A68" s="209">
        <v>1</v>
      </c>
      <c r="B68" s="885" t="s">
        <v>534</v>
      </c>
      <c r="C68" s="886"/>
      <c r="D68" s="886"/>
      <c r="E68" s="886"/>
      <c r="F68" s="886"/>
      <c r="G68" s="886"/>
      <c r="H68" s="886"/>
      <c r="I68" s="886"/>
      <c r="J68" s="886"/>
      <c r="K68" s="886"/>
      <c r="L68" s="886"/>
      <c r="M68" s="886"/>
      <c r="N68" s="886"/>
      <c r="O68" s="886"/>
      <c r="P68" s="887"/>
      <c r="Q68" s="888">
        <v>2598</v>
      </c>
      <c r="R68" s="889"/>
      <c r="S68" s="889"/>
      <c r="T68" s="889"/>
      <c r="U68" s="889"/>
      <c r="V68" s="889">
        <v>2093</v>
      </c>
      <c r="W68" s="889"/>
      <c r="X68" s="889"/>
      <c r="Y68" s="889"/>
      <c r="Z68" s="889"/>
      <c r="AA68" s="889">
        <v>505</v>
      </c>
      <c r="AB68" s="889"/>
      <c r="AC68" s="889"/>
      <c r="AD68" s="889"/>
      <c r="AE68" s="889"/>
      <c r="AF68" s="889">
        <v>505</v>
      </c>
      <c r="AG68" s="889"/>
      <c r="AH68" s="889"/>
      <c r="AI68" s="889"/>
      <c r="AJ68" s="889"/>
      <c r="AK68" s="836" t="s">
        <v>553</v>
      </c>
      <c r="AL68" s="836"/>
      <c r="AM68" s="836"/>
      <c r="AN68" s="836"/>
      <c r="AO68" s="836"/>
      <c r="AP68" s="836" t="s">
        <v>553</v>
      </c>
      <c r="AQ68" s="836"/>
      <c r="AR68" s="836"/>
      <c r="AS68" s="836"/>
      <c r="AT68" s="836"/>
      <c r="AU68" s="836" t="s">
        <v>553</v>
      </c>
      <c r="AV68" s="836"/>
      <c r="AW68" s="836"/>
      <c r="AX68" s="836"/>
      <c r="AY68" s="836"/>
      <c r="AZ68" s="883"/>
      <c r="BA68" s="883"/>
      <c r="BB68" s="883"/>
      <c r="BC68" s="883"/>
      <c r="BD68" s="884"/>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c r="A69" s="212">
        <v>2</v>
      </c>
      <c r="B69" s="890" t="s">
        <v>535</v>
      </c>
      <c r="C69" s="891"/>
      <c r="D69" s="891"/>
      <c r="E69" s="891"/>
      <c r="F69" s="891"/>
      <c r="G69" s="891"/>
      <c r="H69" s="891"/>
      <c r="I69" s="891"/>
      <c r="J69" s="891"/>
      <c r="K69" s="891"/>
      <c r="L69" s="891"/>
      <c r="M69" s="891"/>
      <c r="N69" s="891"/>
      <c r="O69" s="891"/>
      <c r="P69" s="892"/>
      <c r="Q69" s="893">
        <v>358</v>
      </c>
      <c r="R69" s="848"/>
      <c r="S69" s="848"/>
      <c r="T69" s="848"/>
      <c r="U69" s="848"/>
      <c r="V69" s="848">
        <v>358</v>
      </c>
      <c r="W69" s="848"/>
      <c r="X69" s="848"/>
      <c r="Y69" s="848"/>
      <c r="Z69" s="848"/>
      <c r="AA69" s="848">
        <v>0</v>
      </c>
      <c r="AB69" s="848"/>
      <c r="AC69" s="848"/>
      <c r="AD69" s="848"/>
      <c r="AE69" s="848"/>
      <c r="AF69" s="848">
        <v>0</v>
      </c>
      <c r="AG69" s="848"/>
      <c r="AH69" s="848"/>
      <c r="AI69" s="848"/>
      <c r="AJ69" s="848"/>
      <c r="AK69" s="848">
        <v>5</v>
      </c>
      <c r="AL69" s="848"/>
      <c r="AM69" s="848"/>
      <c r="AN69" s="848"/>
      <c r="AO69" s="848"/>
      <c r="AP69" s="848" t="s">
        <v>553</v>
      </c>
      <c r="AQ69" s="848"/>
      <c r="AR69" s="848"/>
      <c r="AS69" s="848"/>
      <c r="AT69" s="848"/>
      <c r="AU69" s="848" t="s">
        <v>553</v>
      </c>
      <c r="AV69" s="848"/>
      <c r="AW69" s="848"/>
      <c r="AX69" s="848"/>
      <c r="AY69" s="848"/>
      <c r="AZ69" s="894" t="s">
        <v>549</v>
      </c>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c r="A70" s="212">
        <v>3</v>
      </c>
      <c r="B70" s="890" t="s">
        <v>556</v>
      </c>
      <c r="C70" s="891"/>
      <c r="D70" s="891"/>
      <c r="E70" s="891"/>
      <c r="F70" s="891"/>
      <c r="G70" s="891"/>
      <c r="H70" s="891"/>
      <c r="I70" s="891"/>
      <c r="J70" s="891"/>
      <c r="K70" s="891"/>
      <c r="L70" s="891"/>
      <c r="M70" s="891"/>
      <c r="N70" s="891"/>
      <c r="O70" s="891"/>
      <c r="P70" s="892"/>
      <c r="Q70" s="893">
        <v>39</v>
      </c>
      <c r="R70" s="848"/>
      <c r="S70" s="848"/>
      <c r="T70" s="848"/>
      <c r="U70" s="848"/>
      <c r="V70" s="848">
        <v>39</v>
      </c>
      <c r="W70" s="848"/>
      <c r="X70" s="848"/>
      <c r="Y70" s="848"/>
      <c r="Z70" s="848"/>
      <c r="AA70" s="848">
        <v>0</v>
      </c>
      <c r="AB70" s="848"/>
      <c r="AC70" s="848"/>
      <c r="AD70" s="848"/>
      <c r="AE70" s="848"/>
      <c r="AF70" s="848">
        <v>0</v>
      </c>
      <c r="AG70" s="848"/>
      <c r="AH70" s="848"/>
      <c r="AI70" s="848"/>
      <c r="AJ70" s="848"/>
      <c r="AK70" s="848">
        <v>8</v>
      </c>
      <c r="AL70" s="848"/>
      <c r="AM70" s="848"/>
      <c r="AN70" s="848"/>
      <c r="AO70" s="848"/>
      <c r="AP70" s="848" t="s">
        <v>553</v>
      </c>
      <c r="AQ70" s="848"/>
      <c r="AR70" s="848"/>
      <c r="AS70" s="848"/>
      <c r="AT70" s="848"/>
      <c r="AU70" s="848" t="s">
        <v>553</v>
      </c>
      <c r="AV70" s="848"/>
      <c r="AW70" s="848"/>
      <c r="AX70" s="848"/>
      <c r="AY70" s="848"/>
      <c r="AZ70" s="894" t="s">
        <v>550</v>
      </c>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c r="A71" s="212">
        <v>4</v>
      </c>
      <c r="B71" s="890" t="s">
        <v>536</v>
      </c>
      <c r="C71" s="891"/>
      <c r="D71" s="891"/>
      <c r="E71" s="891"/>
      <c r="F71" s="891"/>
      <c r="G71" s="891"/>
      <c r="H71" s="891"/>
      <c r="I71" s="891"/>
      <c r="J71" s="891"/>
      <c r="K71" s="891"/>
      <c r="L71" s="891"/>
      <c r="M71" s="891"/>
      <c r="N71" s="891"/>
      <c r="O71" s="891"/>
      <c r="P71" s="892"/>
      <c r="Q71" s="893">
        <v>61</v>
      </c>
      <c r="R71" s="848"/>
      <c r="S71" s="848"/>
      <c r="T71" s="848"/>
      <c r="U71" s="848"/>
      <c r="V71" s="848">
        <v>50</v>
      </c>
      <c r="W71" s="848"/>
      <c r="X71" s="848"/>
      <c r="Y71" s="848"/>
      <c r="Z71" s="848"/>
      <c r="AA71" s="848">
        <v>11</v>
      </c>
      <c r="AB71" s="848"/>
      <c r="AC71" s="848"/>
      <c r="AD71" s="848"/>
      <c r="AE71" s="848"/>
      <c r="AF71" s="848">
        <v>11</v>
      </c>
      <c r="AG71" s="848"/>
      <c r="AH71" s="848"/>
      <c r="AI71" s="848"/>
      <c r="AJ71" s="848"/>
      <c r="AK71" s="848" t="s">
        <v>553</v>
      </c>
      <c r="AL71" s="848"/>
      <c r="AM71" s="848"/>
      <c r="AN71" s="848"/>
      <c r="AO71" s="848"/>
      <c r="AP71" s="848" t="s">
        <v>553</v>
      </c>
      <c r="AQ71" s="848"/>
      <c r="AR71" s="848"/>
      <c r="AS71" s="848"/>
      <c r="AT71" s="848"/>
      <c r="AU71" s="848" t="s">
        <v>553</v>
      </c>
      <c r="AV71" s="848"/>
      <c r="AW71" s="848"/>
      <c r="AX71" s="848"/>
      <c r="AY71" s="848"/>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c r="A72" s="212">
        <v>5</v>
      </c>
      <c r="B72" s="890" t="s">
        <v>537</v>
      </c>
      <c r="C72" s="891"/>
      <c r="D72" s="891"/>
      <c r="E72" s="891"/>
      <c r="F72" s="891"/>
      <c r="G72" s="891"/>
      <c r="H72" s="891"/>
      <c r="I72" s="891"/>
      <c r="J72" s="891"/>
      <c r="K72" s="891"/>
      <c r="L72" s="891"/>
      <c r="M72" s="891"/>
      <c r="N72" s="891"/>
      <c r="O72" s="891"/>
      <c r="P72" s="892"/>
      <c r="Q72" s="893">
        <v>215</v>
      </c>
      <c r="R72" s="848"/>
      <c r="S72" s="848"/>
      <c r="T72" s="848"/>
      <c r="U72" s="848"/>
      <c r="V72" s="848">
        <v>160</v>
      </c>
      <c r="W72" s="848"/>
      <c r="X72" s="848"/>
      <c r="Y72" s="848"/>
      <c r="Z72" s="848"/>
      <c r="AA72" s="848">
        <v>55</v>
      </c>
      <c r="AB72" s="848"/>
      <c r="AC72" s="848"/>
      <c r="AD72" s="848"/>
      <c r="AE72" s="848"/>
      <c r="AF72" s="848">
        <v>55</v>
      </c>
      <c r="AG72" s="848"/>
      <c r="AH72" s="848"/>
      <c r="AI72" s="848"/>
      <c r="AJ72" s="848"/>
      <c r="AK72" s="848">
        <v>18</v>
      </c>
      <c r="AL72" s="848"/>
      <c r="AM72" s="848"/>
      <c r="AN72" s="848"/>
      <c r="AO72" s="848"/>
      <c r="AP72" s="848" t="s">
        <v>553</v>
      </c>
      <c r="AQ72" s="848"/>
      <c r="AR72" s="848"/>
      <c r="AS72" s="848"/>
      <c r="AT72" s="848"/>
      <c r="AU72" s="848" t="s">
        <v>553</v>
      </c>
      <c r="AV72" s="848"/>
      <c r="AW72" s="848"/>
      <c r="AX72" s="848"/>
      <c r="AY72" s="848"/>
      <c r="AZ72" s="894" t="s">
        <v>551</v>
      </c>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c r="A73" s="212">
        <v>6</v>
      </c>
      <c r="B73" s="890" t="s">
        <v>538</v>
      </c>
      <c r="C73" s="891"/>
      <c r="D73" s="891"/>
      <c r="E73" s="891"/>
      <c r="F73" s="891"/>
      <c r="G73" s="891"/>
      <c r="H73" s="891"/>
      <c r="I73" s="891"/>
      <c r="J73" s="891"/>
      <c r="K73" s="891"/>
      <c r="L73" s="891"/>
      <c r="M73" s="891"/>
      <c r="N73" s="891"/>
      <c r="O73" s="891"/>
      <c r="P73" s="892"/>
      <c r="Q73" s="893">
        <v>188181</v>
      </c>
      <c r="R73" s="848"/>
      <c r="S73" s="848"/>
      <c r="T73" s="848"/>
      <c r="U73" s="848"/>
      <c r="V73" s="848">
        <v>179413</v>
      </c>
      <c r="W73" s="848"/>
      <c r="X73" s="848"/>
      <c r="Y73" s="848"/>
      <c r="Z73" s="848"/>
      <c r="AA73" s="848">
        <v>8768</v>
      </c>
      <c r="AB73" s="848"/>
      <c r="AC73" s="848"/>
      <c r="AD73" s="848"/>
      <c r="AE73" s="848"/>
      <c r="AF73" s="848">
        <v>8768</v>
      </c>
      <c r="AG73" s="848"/>
      <c r="AH73" s="848"/>
      <c r="AI73" s="848"/>
      <c r="AJ73" s="848"/>
      <c r="AK73" s="848">
        <v>210</v>
      </c>
      <c r="AL73" s="848"/>
      <c r="AM73" s="848"/>
      <c r="AN73" s="848"/>
      <c r="AO73" s="848"/>
      <c r="AP73" s="848" t="s">
        <v>553</v>
      </c>
      <c r="AQ73" s="848"/>
      <c r="AR73" s="848"/>
      <c r="AS73" s="848"/>
      <c r="AT73" s="848"/>
      <c r="AU73" s="848" t="s">
        <v>553</v>
      </c>
      <c r="AV73" s="848"/>
      <c r="AW73" s="848"/>
      <c r="AX73" s="848"/>
      <c r="AY73" s="848"/>
      <c r="AZ73" s="894" t="s">
        <v>552</v>
      </c>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c r="A74" s="212">
        <v>7</v>
      </c>
      <c r="B74" s="890"/>
      <c r="C74" s="891"/>
      <c r="D74" s="891"/>
      <c r="E74" s="891"/>
      <c r="F74" s="891"/>
      <c r="G74" s="891"/>
      <c r="H74" s="891"/>
      <c r="I74" s="891"/>
      <c r="J74" s="891"/>
      <c r="K74" s="891"/>
      <c r="L74" s="891"/>
      <c r="M74" s="891"/>
      <c r="N74" s="891"/>
      <c r="O74" s="891"/>
      <c r="P74" s="892"/>
      <c r="Q74" s="893"/>
      <c r="R74" s="848"/>
      <c r="S74" s="848"/>
      <c r="T74" s="848"/>
      <c r="U74" s="848"/>
      <c r="V74" s="848"/>
      <c r="W74" s="848"/>
      <c r="X74" s="848"/>
      <c r="Y74" s="848"/>
      <c r="Z74" s="848"/>
      <c r="AA74" s="848"/>
      <c r="AB74" s="848"/>
      <c r="AC74" s="848"/>
      <c r="AD74" s="848"/>
      <c r="AE74" s="848"/>
      <c r="AF74" s="848"/>
      <c r="AG74" s="848"/>
      <c r="AH74" s="848"/>
      <c r="AI74" s="848"/>
      <c r="AJ74" s="848"/>
      <c r="AK74" s="848"/>
      <c r="AL74" s="848"/>
      <c r="AM74" s="848"/>
      <c r="AN74" s="848"/>
      <c r="AO74" s="848"/>
      <c r="AP74" s="848"/>
      <c r="AQ74" s="848"/>
      <c r="AR74" s="848"/>
      <c r="AS74" s="848"/>
      <c r="AT74" s="848"/>
      <c r="AU74" s="848"/>
      <c r="AV74" s="848"/>
      <c r="AW74" s="848"/>
      <c r="AX74" s="848"/>
      <c r="AY74" s="848"/>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c r="A75" s="212">
        <v>8</v>
      </c>
      <c r="B75" s="890"/>
      <c r="C75" s="891"/>
      <c r="D75" s="891"/>
      <c r="E75" s="891"/>
      <c r="F75" s="891"/>
      <c r="G75" s="891"/>
      <c r="H75" s="891"/>
      <c r="I75" s="891"/>
      <c r="J75" s="891"/>
      <c r="K75" s="891"/>
      <c r="L75" s="891"/>
      <c r="M75" s="891"/>
      <c r="N75" s="891"/>
      <c r="O75" s="891"/>
      <c r="P75" s="892"/>
      <c r="Q75" s="896"/>
      <c r="R75" s="897"/>
      <c r="S75" s="897"/>
      <c r="T75" s="897"/>
      <c r="U75" s="847"/>
      <c r="V75" s="898"/>
      <c r="W75" s="897"/>
      <c r="X75" s="897"/>
      <c r="Y75" s="897"/>
      <c r="Z75" s="847"/>
      <c r="AA75" s="898"/>
      <c r="AB75" s="897"/>
      <c r="AC75" s="897"/>
      <c r="AD75" s="897"/>
      <c r="AE75" s="847"/>
      <c r="AF75" s="898"/>
      <c r="AG75" s="897"/>
      <c r="AH75" s="897"/>
      <c r="AI75" s="897"/>
      <c r="AJ75" s="847"/>
      <c r="AK75" s="898"/>
      <c r="AL75" s="897"/>
      <c r="AM75" s="897"/>
      <c r="AN75" s="897"/>
      <c r="AO75" s="847"/>
      <c r="AP75" s="898"/>
      <c r="AQ75" s="897"/>
      <c r="AR75" s="897"/>
      <c r="AS75" s="897"/>
      <c r="AT75" s="847"/>
      <c r="AU75" s="898"/>
      <c r="AV75" s="897"/>
      <c r="AW75" s="897"/>
      <c r="AX75" s="897"/>
      <c r="AY75" s="847"/>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c r="A76" s="212">
        <v>9</v>
      </c>
      <c r="B76" s="890"/>
      <c r="C76" s="891"/>
      <c r="D76" s="891"/>
      <c r="E76" s="891"/>
      <c r="F76" s="891"/>
      <c r="G76" s="891"/>
      <c r="H76" s="891"/>
      <c r="I76" s="891"/>
      <c r="J76" s="891"/>
      <c r="K76" s="891"/>
      <c r="L76" s="891"/>
      <c r="M76" s="891"/>
      <c r="N76" s="891"/>
      <c r="O76" s="891"/>
      <c r="P76" s="892"/>
      <c r="Q76" s="896"/>
      <c r="R76" s="897"/>
      <c r="S76" s="897"/>
      <c r="T76" s="897"/>
      <c r="U76" s="847"/>
      <c r="V76" s="898"/>
      <c r="W76" s="897"/>
      <c r="X76" s="897"/>
      <c r="Y76" s="897"/>
      <c r="Z76" s="847"/>
      <c r="AA76" s="898"/>
      <c r="AB76" s="897"/>
      <c r="AC76" s="897"/>
      <c r="AD76" s="897"/>
      <c r="AE76" s="847"/>
      <c r="AF76" s="898"/>
      <c r="AG76" s="897"/>
      <c r="AH76" s="897"/>
      <c r="AI76" s="897"/>
      <c r="AJ76" s="847"/>
      <c r="AK76" s="898"/>
      <c r="AL76" s="897"/>
      <c r="AM76" s="897"/>
      <c r="AN76" s="897"/>
      <c r="AO76" s="847"/>
      <c r="AP76" s="898"/>
      <c r="AQ76" s="897"/>
      <c r="AR76" s="897"/>
      <c r="AS76" s="897"/>
      <c r="AT76" s="847"/>
      <c r="AU76" s="898"/>
      <c r="AV76" s="897"/>
      <c r="AW76" s="897"/>
      <c r="AX76" s="897"/>
      <c r="AY76" s="847"/>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c r="A77" s="212">
        <v>10</v>
      </c>
      <c r="B77" s="890"/>
      <c r="C77" s="891"/>
      <c r="D77" s="891"/>
      <c r="E77" s="891"/>
      <c r="F77" s="891"/>
      <c r="G77" s="891"/>
      <c r="H77" s="891"/>
      <c r="I77" s="891"/>
      <c r="J77" s="891"/>
      <c r="K77" s="891"/>
      <c r="L77" s="891"/>
      <c r="M77" s="891"/>
      <c r="N77" s="891"/>
      <c r="O77" s="891"/>
      <c r="P77" s="892"/>
      <c r="Q77" s="896"/>
      <c r="R77" s="897"/>
      <c r="S77" s="897"/>
      <c r="T77" s="897"/>
      <c r="U77" s="847"/>
      <c r="V77" s="898"/>
      <c r="W77" s="897"/>
      <c r="X77" s="897"/>
      <c r="Y77" s="897"/>
      <c r="Z77" s="847"/>
      <c r="AA77" s="898"/>
      <c r="AB77" s="897"/>
      <c r="AC77" s="897"/>
      <c r="AD77" s="897"/>
      <c r="AE77" s="847"/>
      <c r="AF77" s="898"/>
      <c r="AG77" s="897"/>
      <c r="AH77" s="897"/>
      <c r="AI77" s="897"/>
      <c r="AJ77" s="847"/>
      <c r="AK77" s="898"/>
      <c r="AL77" s="897"/>
      <c r="AM77" s="897"/>
      <c r="AN77" s="897"/>
      <c r="AO77" s="847"/>
      <c r="AP77" s="898"/>
      <c r="AQ77" s="897"/>
      <c r="AR77" s="897"/>
      <c r="AS77" s="897"/>
      <c r="AT77" s="847"/>
      <c r="AU77" s="898"/>
      <c r="AV77" s="897"/>
      <c r="AW77" s="897"/>
      <c r="AX77" s="897"/>
      <c r="AY77" s="847"/>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c r="A78" s="212">
        <v>11</v>
      </c>
      <c r="B78" s="890"/>
      <c r="C78" s="891"/>
      <c r="D78" s="891"/>
      <c r="E78" s="891"/>
      <c r="F78" s="891"/>
      <c r="G78" s="891"/>
      <c r="H78" s="891"/>
      <c r="I78" s="891"/>
      <c r="J78" s="891"/>
      <c r="K78" s="891"/>
      <c r="L78" s="891"/>
      <c r="M78" s="891"/>
      <c r="N78" s="891"/>
      <c r="O78" s="891"/>
      <c r="P78" s="892"/>
      <c r="Q78" s="893"/>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c r="A79" s="212">
        <v>12</v>
      </c>
      <c r="B79" s="890"/>
      <c r="C79" s="891"/>
      <c r="D79" s="891"/>
      <c r="E79" s="891"/>
      <c r="F79" s="891"/>
      <c r="G79" s="891"/>
      <c r="H79" s="891"/>
      <c r="I79" s="891"/>
      <c r="J79" s="891"/>
      <c r="K79" s="891"/>
      <c r="L79" s="891"/>
      <c r="M79" s="891"/>
      <c r="N79" s="891"/>
      <c r="O79" s="891"/>
      <c r="P79" s="892"/>
      <c r="Q79" s="89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c r="A80" s="212">
        <v>13</v>
      </c>
      <c r="B80" s="890"/>
      <c r="C80" s="891"/>
      <c r="D80" s="891"/>
      <c r="E80" s="891"/>
      <c r="F80" s="891"/>
      <c r="G80" s="891"/>
      <c r="H80" s="891"/>
      <c r="I80" s="891"/>
      <c r="J80" s="891"/>
      <c r="K80" s="891"/>
      <c r="L80" s="891"/>
      <c r="M80" s="891"/>
      <c r="N80" s="891"/>
      <c r="O80" s="891"/>
      <c r="P80" s="892"/>
      <c r="Q80" s="89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c r="A81" s="212">
        <v>14</v>
      </c>
      <c r="B81" s="890"/>
      <c r="C81" s="891"/>
      <c r="D81" s="891"/>
      <c r="E81" s="891"/>
      <c r="F81" s="891"/>
      <c r="G81" s="891"/>
      <c r="H81" s="891"/>
      <c r="I81" s="891"/>
      <c r="J81" s="891"/>
      <c r="K81" s="891"/>
      <c r="L81" s="891"/>
      <c r="M81" s="891"/>
      <c r="N81" s="891"/>
      <c r="O81" s="891"/>
      <c r="P81" s="892"/>
      <c r="Q81" s="89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c r="A82" s="212">
        <v>15</v>
      </c>
      <c r="B82" s="890"/>
      <c r="C82" s="891"/>
      <c r="D82" s="891"/>
      <c r="E82" s="891"/>
      <c r="F82" s="891"/>
      <c r="G82" s="891"/>
      <c r="H82" s="891"/>
      <c r="I82" s="891"/>
      <c r="J82" s="891"/>
      <c r="K82" s="891"/>
      <c r="L82" s="891"/>
      <c r="M82" s="891"/>
      <c r="N82" s="891"/>
      <c r="O82" s="891"/>
      <c r="P82" s="892"/>
      <c r="Q82" s="89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c r="A83" s="212">
        <v>16</v>
      </c>
      <c r="B83" s="890"/>
      <c r="C83" s="891"/>
      <c r="D83" s="891"/>
      <c r="E83" s="891"/>
      <c r="F83" s="891"/>
      <c r="G83" s="891"/>
      <c r="H83" s="891"/>
      <c r="I83" s="891"/>
      <c r="J83" s="891"/>
      <c r="K83" s="891"/>
      <c r="L83" s="891"/>
      <c r="M83" s="891"/>
      <c r="N83" s="891"/>
      <c r="O83" s="891"/>
      <c r="P83" s="892"/>
      <c r="Q83" s="89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c r="A84" s="212">
        <v>17</v>
      </c>
      <c r="B84" s="890"/>
      <c r="C84" s="891"/>
      <c r="D84" s="891"/>
      <c r="E84" s="891"/>
      <c r="F84" s="891"/>
      <c r="G84" s="891"/>
      <c r="H84" s="891"/>
      <c r="I84" s="891"/>
      <c r="J84" s="891"/>
      <c r="K84" s="891"/>
      <c r="L84" s="891"/>
      <c r="M84" s="891"/>
      <c r="N84" s="891"/>
      <c r="O84" s="891"/>
      <c r="P84" s="892"/>
      <c r="Q84" s="89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c r="A85" s="212">
        <v>18</v>
      </c>
      <c r="B85" s="890"/>
      <c r="C85" s="891"/>
      <c r="D85" s="891"/>
      <c r="E85" s="891"/>
      <c r="F85" s="891"/>
      <c r="G85" s="891"/>
      <c r="H85" s="891"/>
      <c r="I85" s="891"/>
      <c r="J85" s="891"/>
      <c r="K85" s="891"/>
      <c r="L85" s="891"/>
      <c r="M85" s="891"/>
      <c r="N85" s="891"/>
      <c r="O85" s="891"/>
      <c r="P85" s="892"/>
      <c r="Q85" s="89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c r="A86" s="212">
        <v>19</v>
      </c>
      <c r="B86" s="890"/>
      <c r="C86" s="891"/>
      <c r="D86" s="891"/>
      <c r="E86" s="891"/>
      <c r="F86" s="891"/>
      <c r="G86" s="891"/>
      <c r="H86" s="891"/>
      <c r="I86" s="891"/>
      <c r="J86" s="891"/>
      <c r="K86" s="891"/>
      <c r="L86" s="891"/>
      <c r="M86" s="891"/>
      <c r="N86" s="891"/>
      <c r="O86" s="891"/>
      <c r="P86" s="892"/>
      <c r="Q86" s="89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c r="A88" s="215" t="s">
        <v>366</v>
      </c>
      <c r="B88" s="808" t="s">
        <v>395</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9339</v>
      </c>
      <c r="AG88" s="859"/>
      <c r="AH88" s="859"/>
      <c r="AI88" s="859"/>
      <c r="AJ88" s="859"/>
      <c r="AK88" s="856"/>
      <c r="AL88" s="856"/>
      <c r="AM88" s="856"/>
      <c r="AN88" s="856"/>
      <c r="AO88" s="856"/>
      <c r="AP88" s="859" t="s">
        <v>555</v>
      </c>
      <c r="AQ88" s="859"/>
      <c r="AR88" s="859"/>
      <c r="AS88" s="859"/>
      <c r="AT88" s="859"/>
      <c r="AU88" s="859" t="s">
        <v>555</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396</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f>SUM(CR7:CV9)</f>
        <v>58</v>
      </c>
      <c r="CS102" s="867"/>
      <c r="CT102" s="867"/>
      <c r="CU102" s="867"/>
      <c r="CV102" s="910"/>
      <c r="CW102" s="909">
        <f>SUM(CW7:DA9)</f>
        <v>41</v>
      </c>
      <c r="CX102" s="867"/>
      <c r="CY102" s="867"/>
      <c r="CZ102" s="867"/>
      <c r="DA102" s="910"/>
      <c r="DB102" s="909" t="s">
        <v>553</v>
      </c>
      <c r="DC102" s="867"/>
      <c r="DD102" s="867"/>
      <c r="DE102" s="867"/>
      <c r="DF102" s="910"/>
      <c r="DG102" s="909" t="s">
        <v>553</v>
      </c>
      <c r="DH102" s="867"/>
      <c r="DI102" s="867"/>
      <c r="DJ102" s="867"/>
      <c r="DK102" s="910"/>
      <c r="DL102" s="909" t="s">
        <v>553</v>
      </c>
      <c r="DM102" s="867"/>
      <c r="DN102" s="867"/>
      <c r="DO102" s="867"/>
      <c r="DP102" s="910"/>
      <c r="DQ102" s="909" t="s">
        <v>553</v>
      </c>
      <c r="DR102" s="867"/>
      <c r="DS102" s="867"/>
      <c r="DT102" s="867"/>
      <c r="DU102" s="910"/>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397</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398</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401</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402</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933" t="s">
        <v>403</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404</v>
      </c>
      <c r="AB109" s="912"/>
      <c r="AC109" s="912"/>
      <c r="AD109" s="912"/>
      <c r="AE109" s="913"/>
      <c r="AF109" s="911" t="s">
        <v>286</v>
      </c>
      <c r="AG109" s="912"/>
      <c r="AH109" s="912"/>
      <c r="AI109" s="912"/>
      <c r="AJ109" s="913"/>
      <c r="AK109" s="911" t="s">
        <v>285</v>
      </c>
      <c r="AL109" s="912"/>
      <c r="AM109" s="912"/>
      <c r="AN109" s="912"/>
      <c r="AO109" s="913"/>
      <c r="AP109" s="911" t="s">
        <v>405</v>
      </c>
      <c r="AQ109" s="912"/>
      <c r="AR109" s="912"/>
      <c r="AS109" s="912"/>
      <c r="AT109" s="914"/>
      <c r="AU109" s="933" t="s">
        <v>403</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404</v>
      </c>
      <c r="BR109" s="912"/>
      <c r="BS109" s="912"/>
      <c r="BT109" s="912"/>
      <c r="BU109" s="913"/>
      <c r="BV109" s="911" t="s">
        <v>286</v>
      </c>
      <c r="BW109" s="912"/>
      <c r="BX109" s="912"/>
      <c r="BY109" s="912"/>
      <c r="BZ109" s="913"/>
      <c r="CA109" s="911" t="s">
        <v>285</v>
      </c>
      <c r="CB109" s="912"/>
      <c r="CC109" s="912"/>
      <c r="CD109" s="912"/>
      <c r="CE109" s="913"/>
      <c r="CF109" s="934" t="s">
        <v>405</v>
      </c>
      <c r="CG109" s="934"/>
      <c r="CH109" s="934"/>
      <c r="CI109" s="934"/>
      <c r="CJ109" s="934"/>
      <c r="CK109" s="911" t="s">
        <v>406</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404</v>
      </c>
      <c r="DH109" s="912"/>
      <c r="DI109" s="912"/>
      <c r="DJ109" s="912"/>
      <c r="DK109" s="913"/>
      <c r="DL109" s="911" t="s">
        <v>286</v>
      </c>
      <c r="DM109" s="912"/>
      <c r="DN109" s="912"/>
      <c r="DO109" s="912"/>
      <c r="DP109" s="913"/>
      <c r="DQ109" s="911" t="s">
        <v>285</v>
      </c>
      <c r="DR109" s="912"/>
      <c r="DS109" s="912"/>
      <c r="DT109" s="912"/>
      <c r="DU109" s="913"/>
      <c r="DV109" s="911" t="s">
        <v>405</v>
      </c>
      <c r="DW109" s="912"/>
      <c r="DX109" s="912"/>
      <c r="DY109" s="912"/>
      <c r="DZ109" s="914"/>
    </row>
    <row r="110" spans="1:131" s="197" customFormat="1" ht="26.25" customHeight="1">
      <c r="A110" s="915" t="s">
        <v>407</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4087373</v>
      </c>
      <c r="AB110" s="919"/>
      <c r="AC110" s="919"/>
      <c r="AD110" s="919"/>
      <c r="AE110" s="920"/>
      <c r="AF110" s="921">
        <v>3901519</v>
      </c>
      <c r="AG110" s="919"/>
      <c r="AH110" s="919"/>
      <c r="AI110" s="919"/>
      <c r="AJ110" s="920"/>
      <c r="AK110" s="921">
        <v>3415886</v>
      </c>
      <c r="AL110" s="919"/>
      <c r="AM110" s="919"/>
      <c r="AN110" s="919"/>
      <c r="AO110" s="920"/>
      <c r="AP110" s="922">
        <v>25.4</v>
      </c>
      <c r="AQ110" s="923"/>
      <c r="AR110" s="923"/>
      <c r="AS110" s="923"/>
      <c r="AT110" s="924"/>
      <c r="AU110" s="925" t="s">
        <v>60</v>
      </c>
      <c r="AV110" s="926"/>
      <c r="AW110" s="926"/>
      <c r="AX110" s="926"/>
      <c r="AY110" s="927"/>
      <c r="AZ110" s="969" t="s">
        <v>408</v>
      </c>
      <c r="BA110" s="916"/>
      <c r="BB110" s="916"/>
      <c r="BC110" s="916"/>
      <c r="BD110" s="916"/>
      <c r="BE110" s="916"/>
      <c r="BF110" s="916"/>
      <c r="BG110" s="916"/>
      <c r="BH110" s="916"/>
      <c r="BI110" s="916"/>
      <c r="BJ110" s="916"/>
      <c r="BK110" s="916"/>
      <c r="BL110" s="916"/>
      <c r="BM110" s="916"/>
      <c r="BN110" s="916"/>
      <c r="BO110" s="916"/>
      <c r="BP110" s="917"/>
      <c r="BQ110" s="955">
        <v>27795466</v>
      </c>
      <c r="BR110" s="956"/>
      <c r="BS110" s="956"/>
      <c r="BT110" s="956"/>
      <c r="BU110" s="956"/>
      <c r="BV110" s="956">
        <v>27163155</v>
      </c>
      <c r="BW110" s="956"/>
      <c r="BX110" s="956"/>
      <c r="BY110" s="956"/>
      <c r="BZ110" s="956"/>
      <c r="CA110" s="956">
        <v>26380252</v>
      </c>
      <c r="CB110" s="956"/>
      <c r="CC110" s="956"/>
      <c r="CD110" s="956"/>
      <c r="CE110" s="956"/>
      <c r="CF110" s="970">
        <v>196.1</v>
      </c>
      <c r="CG110" s="971"/>
      <c r="CH110" s="971"/>
      <c r="CI110" s="971"/>
      <c r="CJ110" s="971"/>
      <c r="CK110" s="972" t="s">
        <v>409</v>
      </c>
      <c r="CL110" s="973"/>
      <c r="CM110" s="952" t="s">
        <v>410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111</v>
      </c>
      <c r="DH110" s="956"/>
      <c r="DI110" s="956"/>
      <c r="DJ110" s="956"/>
      <c r="DK110" s="956"/>
      <c r="DL110" s="956" t="s">
        <v>111</v>
      </c>
      <c r="DM110" s="956"/>
      <c r="DN110" s="956"/>
      <c r="DO110" s="956"/>
      <c r="DP110" s="956"/>
      <c r="DQ110" s="956" t="s">
        <v>111</v>
      </c>
      <c r="DR110" s="956"/>
      <c r="DS110" s="956"/>
      <c r="DT110" s="956"/>
      <c r="DU110" s="956"/>
      <c r="DV110" s="957" t="s">
        <v>111</v>
      </c>
      <c r="DW110" s="957"/>
      <c r="DX110" s="957"/>
      <c r="DY110" s="957"/>
      <c r="DZ110" s="958"/>
    </row>
    <row r="111" spans="1:131" s="197" customFormat="1" ht="26.25" customHeight="1">
      <c r="A111" s="959" t="s">
        <v>411</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111</v>
      </c>
      <c r="AB111" s="963"/>
      <c r="AC111" s="963"/>
      <c r="AD111" s="963"/>
      <c r="AE111" s="964"/>
      <c r="AF111" s="965" t="s">
        <v>111</v>
      </c>
      <c r="AG111" s="963"/>
      <c r="AH111" s="963"/>
      <c r="AI111" s="963"/>
      <c r="AJ111" s="964"/>
      <c r="AK111" s="965" t="s">
        <v>111</v>
      </c>
      <c r="AL111" s="963"/>
      <c r="AM111" s="963"/>
      <c r="AN111" s="963"/>
      <c r="AO111" s="964"/>
      <c r="AP111" s="966" t="s">
        <v>111</v>
      </c>
      <c r="AQ111" s="967"/>
      <c r="AR111" s="967"/>
      <c r="AS111" s="967"/>
      <c r="AT111" s="968"/>
      <c r="AU111" s="928"/>
      <c r="AV111" s="929"/>
      <c r="AW111" s="929"/>
      <c r="AX111" s="929"/>
      <c r="AY111" s="930"/>
      <c r="AZ111" s="978" t="s">
        <v>412</v>
      </c>
      <c r="BA111" s="979"/>
      <c r="BB111" s="979"/>
      <c r="BC111" s="979"/>
      <c r="BD111" s="979"/>
      <c r="BE111" s="979"/>
      <c r="BF111" s="979"/>
      <c r="BG111" s="979"/>
      <c r="BH111" s="979"/>
      <c r="BI111" s="979"/>
      <c r="BJ111" s="979"/>
      <c r="BK111" s="979"/>
      <c r="BL111" s="979"/>
      <c r="BM111" s="979"/>
      <c r="BN111" s="979"/>
      <c r="BO111" s="979"/>
      <c r="BP111" s="980"/>
      <c r="BQ111" s="948">
        <v>70071</v>
      </c>
      <c r="BR111" s="949"/>
      <c r="BS111" s="949"/>
      <c r="BT111" s="949"/>
      <c r="BU111" s="949"/>
      <c r="BV111" s="949">
        <v>46143</v>
      </c>
      <c r="BW111" s="949"/>
      <c r="BX111" s="949"/>
      <c r="BY111" s="949"/>
      <c r="BZ111" s="949"/>
      <c r="CA111" s="949">
        <v>32051</v>
      </c>
      <c r="CB111" s="949"/>
      <c r="CC111" s="949"/>
      <c r="CD111" s="949"/>
      <c r="CE111" s="949"/>
      <c r="CF111" s="943">
        <v>0.2</v>
      </c>
      <c r="CG111" s="944"/>
      <c r="CH111" s="944"/>
      <c r="CI111" s="944"/>
      <c r="CJ111" s="944"/>
      <c r="CK111" s="974"/>
      <c r="CL111" s="975"/>
      <c r="CM111" s="945" t="s">
        <v>413</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111</v>
      </c>
      <c r="DH111" s="949"/>
      <c r="DI111" s="949"/>
      <c r="DJ111" s="949"/>
      <c r="DK111" s="949"/>
      <c r="DL111" s="949" t="s">
        <v>111</v>
      </c>
      <c r="DM111" s="949"/>
      <c r="DN111" s="949"/>
      <c r="DO111" s="949"/>
      <c r="DP111" s="949"/>
      <c r="DQ111" s="949" t="s">
        <v>111</v>
      </c>
      <c r="DR111" s="949"/>
      <c r="DS111" s="949"/>
      <c r="DT111" s="949"/>
      <c r="DU111" s="949"/>
      <c r="DV111" s="950" t="s">
        <v>111</v>
      </c>
      <c r="DW111" s="950"/>
      <c r="DX111" s="950"/>
      <c r="DY111" s="950"/>
      <c r="DZ111" s="951"/>
    </row>
    <row r="112" spans="1:131" s="197" customFormat="1" ht="26.25" customHeight="1">
      <c r="A112" s="981" t="s">
        <v>414</v>
      </c>
      <c r="B112" s="982"/>
      <c r="C112" s="979" t="s">
        <v>415</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111</v>
      </c>
      <c r="AB112" s="988"/>
      <c r="AC112" s="988"/>
      <c r="AD112" s="988"/>
      <c r="AE112" s="989"/>
      <c r="AF112" s="990" t="s">
        <v>111</v>
      </c>
      <c r="AG112" s="988"/>
      <c r="AH112" s="988"/>
      <c r="AI112" s="988"/>
      <c r="AJ112" s="989"/>
      <c r="AK112" s="990" t="s">
        <v>111</v>
      </c>
      <c r="AL112" s="988"/>
      <c r="AM112" s="988"/>
      <c r="AN112" s="988"/>
      <c r="AO112" s="989"/>
      <c r="AP112" s="991" t="s">
        <v>111</v>
      </c>
      <c r="AQ112" s="992"/>
      <c r="AR112" s="992"/>
      <c r="AS112" s="992"/>
      <c r="AT112" s="993"/>
      <c r="AU112" s="928"/>
      <c r="AV112" s="929"/>
      <c r="AW112" s="929"/>
      <c r="AX112" s="929"/>
      <c r="AY112" s="930"/>
      <c r="AZ112" s="978" t="s">
        <v>416</v>
      </c>
      <c r="BA112" s="979"/>
      <c r="BB112" s="979"/>
      <c r="BC112" s="979"/>
      <c r="BD112" s="979"/>
      <c r="BE112" s="979"/>
      <c r="BF112" s="979"/>
      <c r="BG112" s="979"/>
      <c r="BH112" s="979"/>
      <c r="BI112" s="979"/>
      <c r="BJ112" s="979"/>
      <c r="BK112" s="979"/>
      <c r="BL112" s="979"/>
      <c r="BM112" s="979"/>
      <c r="BN112" s="979"/>
      <c r="BO112" s="979"/>
      <c r="BP112" s="980"/>
      <c r="BQ112" s="948">
        <v>4209783</v>
      </c>
      <c r="BR112" s="949"/>
      <c r="BS112" s="949"/>
      <c r="BT112" s="949"/>
      <c r="BU112" s="949"/>
      <c r="BV112" s="949">
        <v>4135340</v>
      </c>
      <c r="BW112" s="949"/>
      <c r="BX112" s="949"/>
      <c r="BY112" s="949"/>
      <c r="BZ112" s="949"/>
      <c r="CA112" s="949">
        <v>4016597</v>
      </c>
      <c r="CB112" s="949"/>
      <c r="CC112" s="949"/>
      <c r="CD112" s="949"/>
      <c r="CE112" s="949"/>
      <c r="CF112" s="943">
        <v>29.9</v>
      </c>
      <c r="CG112" s="944"/>
      <c r="CH112" s="944"/>
      <c r="CI112" s="944"/>
      <c r="CJ112" s="944"/>
      <c r="CK112" s="974"/>
      <c r="CL112" s="975"/>
      <c r="CM112" s="945" t="s">
        <v>417</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v>23223</v>
      </c>
      <c r="DH112" s="949"/>
      <c r="DI112" s="949"/>
      <c r="DJ112" s="949"/>
      <c r="DK112" s="949"/>
      <c r="DL112" s="949">
        <v>7379</v>
      </c>
      <c r="DM112" s="949"/>
      <c r="DN112" s="949"/>
      <c r="DO112" s="949"/>
      <c r="DP112" s="949"/>
      <c r="DQ112" s="949">
        <v>1498</v>
      </c>
      <c r="DR112" s="949"/>
      <c r="DS112" s="949"/>
      <c r="DT112" s="949"/>
      <c r="DU112" s="949"/>
      <c r="DV112" s="950">
        <v>0</v>
      </c>
      <c r="DW112" s="950"/>
      <c r="DX112" s="950"/>
      <c r="DY112" s="950"/>
      <c r="DZ112" s="951"/>
    </row>
    <row r="113" spans="1:130" s="197" customFormat="1" ht="26.25" customHeight="1">
      <c r="A113" s="983"/>
      <c r="B113" s="984"/>
      <c r="C113" s="979" t="s">
        <v>418</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326875</v>
      </c>
      <c r="AB113" s="963"/>
      <c r="AC113" s="963"/>
      <c r="AD113" s="963"/>
      <c r="AE113" s="964"/>
      <c r="AF113" s="965">
        <v>317418</v>
      </c>
      <c r="AG113" s="963"/>
      <c r="AH113" s="963"/>
      <c r="AI113" s="963"/>
      <c r="AJ113" s="964"/>
      <c r="AK113" s="965">
        <v>347027</v>
      </c>
      <c r="AL113" s="963"/>
      <c r="AM113" s="963"/>
      <c r="AN113" s="963"/>
      <c r="AO113" s="964"/>
      <c r="AP113" s="966">
        <v>2.6</v>
      </c>
      <c r="AQ113" s="967"/>
      <c r="AR113" s="967"/>
      <c r="AS113" s="967"/>
      <c r="AT113" s="968"/>
      <c r="AU113" s="928"/>
      <c r="AV113" s="929"/>
      <c r="AW113" s="929"/>
      <c r="AX113" s="929"/>
      <c r="AY113" s="930"/>
      <c r="AZ113" s="978" t="s">
        <v>419</v>
      </c>
      <c r="BA113" s="979"/>
      <c r="BB113" s="979"/>
      <c r="BC113" s="979"/>
      <c r="BD113" s="979"/>
      <c r="BE113" s="979"/>
      <c r="BF113" s="979"/>
      <c r="BG113" s="979"/>
      <c r="BH113" s="979"/>
      <c r="BI113" s="979"/>
      <c r="BJ113" s="979"/>
      <c r="BK113" s="979"/>
      <c r="BL113" s="979"/>
      <c r="BM113" s="979"/>
      <c r="BN113" s="979"/>
      <c r="BO113" s="979"/>
      <c r="BP113" s="980"/>
      <c r="BQ113" s="948" t="s">
        <v>111</v>
      </c>
      <c r="BR113" s="949"/>
      <c r="BS113" s="949"/>
      <c r="BT113" s="949"/>
      <c r="BU113" s="949"/>
      <c r="BV113" s="949" t="s">
        <v>111</v>
      </c>
      <c r="BW113" s="949"/>
      <c r="BX113" s="949"/>
      <c r="BY113" s="949"/>
      <c r="BZ113" s="949"/>
      <c r="CA113" s="949" t="s">
        <v>111</v>
      </c>
      <c r="CB113" s="949"/>
      <c r="CC113" s="949"/>
      <c r="CD113" s="949"/>
      <c r="CE113" s="949"/>
      <c r="CF113" s="943" t="s">
        <v>111</v>
      </c>
      <c r="CG113" s="944"/>
      <c r="CH113" s="944"/>
      <c r="CI113" s="944"/>
      <c r="CJ113" s="944"/>
      <c r="CK113" s="974"/>
      <c r="CL113" s="975"/>
      <c r="CM113" s="945" t="s">
        <v>420</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v>46848</v>
      </c>
      <c r="DH113" s="988"/>
      <c r="DI113" s="988"/>
      <c r="DJ113" s="988"/>
      <c r="DK113" s="989"/>
      <c r="DL113" s="990">
        <v>38764</v>
      </c>
      <c r="DM113" s="988"/>
      <c r="DN113" s="988"/>
      <c r="DO113" s="988"/>
      <c r="DP113" s="989"/>
      <c r="DQ113" s="990">
        <v>30553</v>
      </c>
      <c r="DR113" s="988"/>
      <c r="DS113" s="988"/>
      <c r="DT113" s="988"/>
      <c r="DU113" s="989"/>
      <c r="DV113" s="991">
        <v>0.2</v>
      </c>
      <c r="DW113" s="992"/>
      <c r="DX113" s="992"/>
      <c r="DY113" s="992"/>
      <c r="DZ113" s="993"/>
    </row>
    <row r="114" spans="1:130" s="197" customFormat="1" ht="26.25" customHeight="1">
      <c r="A114" s="983"/>
      <c r="B114" s="984"/>
      <c r="C114" s="979" t="s">
        <v>421</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t="s">
        <v>111</v>
      </c>
      <c r="AB114" s="988"/>
      <c r="AC114" s="988"/>
      <c r="AD114" s="988"/>
      <c r="AE114" s="989"/>
      <c r="AF114" s="990" t="s">
        <v>111</v>
      </c>
      <c r="AG114" s="988"/>
      <c r="AH114" s="988"/>
      <c r="AI114" s="988"/>
      <c r="AJ114" s="989"/>
      <c r="AK114" s="990" t="s">
        <v>111</v>
      </c>
      <c r="AL114" s="988"/>
      <c r="AM114" s="988"/>
      <c r="AN114" s="988"/>
      <c r="AO114" s="989"/>
      <c r="AP114" s="991" t="s">
        <v>111</v>
      </c>
      <c r="AQ114" s="992"/>
      <c r="AR114" s="992"/>
      <c r="AS114" s="992"/>
      <c r="AT114" s="993"/>
      <c r="AU114" s="928"/>
      <c r="AV114" s="929"/>
      <c r="AW114" s="929"/>
      <c r="AX114" s="929"/>
      <c r="AY114" s="930"/>
      <c r="AZ114" s="978" t="s">
        <v>422</v>
      </c>
      <c r="BA114" s="979"/>
      <c r="BB114" s="979"/>
      <c r="BC114" s="979"/>
      <c r="BD114" s="979"/>
      <c r="BE114" s="979"/>
      <c r="BF114" s="979"/>
      <c r="BG114" s="979"/>
      <c r="BH114" s="979"/>
      <c r="BI114" s="979"/>
      <c r="BJ114" s="979"/>
      <c r="BK114" s="979"/>
      <c r="BL114" s="979"/>
      <c r="BM114" s="979"/>
      <c r="BN114" s="979"/>
      <c r="BO114" s="979"/>
      <c r="BP114" s="980"/>
      <c r="BQ114" s="948">
        <v>5874770</v>
      </c>
      <c r="BR114" s="949"/>
      <c r="BS114" s="949"/>
      <c r="BT114" s="949"/>
      <c r="BU114" s="949"/>
      <c r="BV114" s="949">
        <v>5641999</v>
      </c>
      <c r="BW114" s="949"/>
      <c r="BX114" s="949"/>
      <c r="BY114" s="949"/>
      <c r="BZ114" s="949"/>
      <c r="CA114" s="949">
        <v>5588916</v>
      </c>
      <c r="CB114" s="949"/>
      <c r="CC114" s="949"/>
      <c r="CD114" s="949"/>
      <c r="CE114" s="949"/>
      <c r="CF114" s="943">
        <v>41.5</v>
      </c>
      <c r="CG114" s="944"/>
      <c r="CH114" s="944"/>
      <c r="CI114" s="944"/>
      <c r="CJ114" s="944"/>
      <c r="CK114" s="974"/>
      <c r="CL114" s="975"/>
      <c r="CM114" s="945" t="s">
        <v>423</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111</v>
      </c>
      <c r="DH114" s="988"/>
      <c r="DI114" s="988"/>
      <c r="DJ114" s="988"/>
      <c r="DK114" s="989"/>
      <c r="DL114" s="990" t="s">
        <v>111</v>
      </c>
      <c r="DM114" s="988"/>
      <c r="DN114" s="988"/>
      <c r="DO114" s="988"/>
      <c r="DP114" s="989"/>
      <c r="DQ114" s="990" t="s">
        <v>111</v>
      </c>
      <c r="DR114" s="988"/>
      <c r="DS114" s="988"/>
      <c r="DT114" s="988"/>
      <c r="DU114" s="989"/>
      <c r="DV114" s="991" t="s">
        <v>111</v>
      </c>
      <c r="DW114" s="992"/>
      <c r="DX114" s="992"/>
      <c r="DY114" s="992"/>
      <c r="DZ114" s="993"/>
    </row>
    <row r="115" spans="1:130" s="197" customFormat="1" ht="26.25" customHeight="1">
      <c r="A115" s="983"/>
      <c r="B115" s="984"/>
      <c r="C115" s="979" t="s">
        <v>424</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26941</v>
      </c>
      <c r="AB115" s="963"/>
      <c r="AC115" s="963"/>
      <c r="AD115" s="963"/>
      <c r="AE115" s="964"/>
      <c r="AF115" s="965">
        <v>26125</v>
      </c>
      <c r="AG115" s="963"/>
      <c r="AH115" s="963"/>
      <c r="AI115" s="963"/>
      <c r="AJ115" s="964"/>
      <c r="AK115" s="965">
        <v>15242</v>
      </c>
      <c r="AL115" s="963"/>
      <c r="AM115" s="963"/>
      <c r="AN115" s="963"/>
      <c r="AO115" s="964"/>
      <c r="AP115" s="966">
        <v>0.1</v>
      </c>
      <c r="AQ115" s="967"/>
      <c r="AR115" s="967"/>
      <c r="AS115" s="967"/>
      <c r="AT115" s="968"/>
      <c r="AU115" s="928"/>
      <c r="AV115" s="929"/>
      <c r="AW115" s="929"/>
      <c r="AX115" s="929"/>
      <c r="AY115" s="930"/>
      <c r="AZ115" s="978" t="s">
        <v>425</v>
      </c>
      <c r="BA115" s="979"/>
      <c r="BB115" s="979"/>
      <c r="BC115" s="979"/>
      <c r="BD115" s="979"/>
      <c r="BE115" s="979"/>
      <c r="BF115" s="979"/>
      <c r="BG115" s="979"/>
      <c r="BH115" s="979"/>
      <c r="BI115" s="979"/>
      <c r="BJ115" s="979"/>
      <c r="BK115" s="979"/>
      <c r="BL115" s="979"/>
      <c r="BM115" s="979"/>
      <c r="BN115" s="979"/>
      <c r="BO115" s="979"/>
      <c r="BP115" s="980"/>
      <c r="BQ115" s="948">
        <v>15031</v>
      </c>
      <c r="BR115" s="949"/>
      <c r="BS115" s="949"/>
      <c r="BT115" s="949"/>
      <c r="BU115" s="949"/>
      <c r="BV115" s="949">
        <v>10693</v>
      </c>
      <c r="BW115" s="949"/>
      <c r="BX115" s="949"/>
      <c r="BY115" s="949"/>
      <c r="BZ115" s="949"/>
      <c r="CA115" s="949">
        <v>6261</v>
      </c>
      <c r="CB115" s="949"/>
      <c r="CC115" s="949"/>
      <c r="CD115" s="949"/>
      <c r="CE115" s="949"/>
      <c r="CF115" s="943">
        <v>0</v>
      </c>
      <c r="CG115" s="944"/>
      <c r="CH115" s="944"/>
      <c r="CI115" s="944"/>
      <c r="CJ115" s="944"/>
      <c r="CK115" s="974"/>
      <c r="CL115" s="975"/>
      <c r="CM115" s="978" t="s">
        <v>426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111</v>
      </c>
      <c r="DH115" s="988"/>
      <c r="DI115" s="988"/>
      <c r="DJ115" s="988"/>
      <c r="DK115" s="989"/>
      <c r="DL115" s="990" t="s">
        <v>111</v>
      </c>
      <c r="DM115" s="988"/>
      <c r="DN115" s="988"/>
      <c r="DO115" s="988"/>
      <c r="DP115" s="989"/>
      <c r="DQ115" s="990" t="s">
        <v>111</v>
      </c>
      <c r="DR115" s="988"/>
      <c r="DS115" s="988"/>
      <c r="DT115" s="988"/>
      <c r="DU115" s="989"/>
      <c r="DV115" s="991" t="s">
        <v>111</v>
      </c>
      <c r="DW115" s="992"/>
      <c r="DX115" s="992"/>
      <c r="DY115" s="992"/>
      <c r="DZ115" s="993"/>
    </row>
    <row r="116" spans="1:130" s="197" customFormat="1" ht="26.25" customHeight="1">
      <c r="A116" s="985"/>
      <c r="B116" s="986"/>
      <c r="C116" s="1000" t="s">
        <v>427</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111</v>
      </c>
      <c r="AB116" s="988"/>
      <c r="AC116" s="988"/>
      <c r="AD116" s="988"/>
      <c r="AE116" s="989"/>
      <c r="AF116" s="990" t="s">
        <v>111</v>
      </c>
      <c r="AG116" s="988"/>
      <c r="AH116" s="988"/>
      <c r="AI116" s="988"/>
      <c r="AJ116" s="989"/>
      <c r="AK116" s="990" t="s">
        <v>111</v>
      </c>
      <c r="AL116" s="988"/>
      <c r="AM116" s="988"/>
      <c r="AN116" s="988"/>
      <c r="AO116" s="989"/>
      <c r="AP116" s="991" t="s">
        <v>111</v>
      </c>
      <c r="AQ116" s="992"/>
      <c r="AR116" s="992"/>
      <c r="AS116" s="992"/>
      <c r="AT116" s="993"/>
      <c r="AU116" s="928"/>
      <c r="AV116" s="929"/>
      <c r="AW116" s="929"/>
      <c r="AX116" s="929"/>
      <c r="AY116" s="930"/>
      <c r="AZ116" s="978" t="s">
        <v>428</v>
      </c>
      <c r="BA116" s="979"/>
      <c r="BB116" s="979"/>
      <c r="BC116" s="979"/>
      <c r="BD116" s="979"/>
      <c r="BE116" s="979"/>
      <c r="BF116" s="979"/>
      <c r="BG116" s="979"/>
      <c r="BH116" s="979"/>
      <c r="BI116" s="979"/>
      <c r="BJ116" s="979"/>
      <c r="BK116" s="979"/>
      <c r="BL116" s="979"/>
      <c r="BM116" s="979"/>
      <c r="BN116" s="979"/>
      <c r="BO116" s="979"/>
      <c r="BP116" s="980"/>
      <c r="BQ116" s="948" t="s">
        <v>111</v>
      </c>
      <c r="BR116" s="949"/>
      <c r="BS116" s="949"/>
      <c r="BT116" s="949"/>
      <c r="BU116" s="949"/>
      <c r="BV116" s="949" t="s">
        <v>111</v>
      </c>
      <c r="BW116" s="949"/>
      <c r="BX116" s="949"/>
      <c r="BY116" s="949"/>
      <c r="BZ116" s="949"/>
      <c r="CA116" s="949" t="s">
        <v>111</v>
      </c>
      <c r="CB116" s="949"/>
      <c r="CC116" s="949"/>
      <c r="CD116" s="949"/>
      <c r="CE116" s="949"/>
      <c r="CF116" s="943" t="s">
        <v>111</v>
      </c>
      <c r="CG116" s="944"/>
      <c r="CH116" s="944"/>
      <c r="CI116" s="944"/>
      <c r="CJ116" s="944"/>
      <c r="CK116" s="974"/>
      <c r="CL116" s="975"/>
      <c r="CM116" s="945" t="s">
        <v>429</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111</v>
      </c>
      <c r="DH116" s="988"/>
      <c r="DI116" s="988"/>
      <c r="DJ116" s="988"/>
      <c r="DK116" s="989"/>
      <c r="DL116" s="990" t="s">
        <v>111</v>
      </c>
      <c r="DM116" s="988"/>
      <c r="DN116" s="988"/>
      <c r="DO116" s="988"/>
      <c r="DP116" s="989"/>
      <c r="DQ116" s="990" t="s">
        <v>111</v>
      </c>
      <c r="DR116" s="988"/>
      <c r="DS116" s="988"/>
      <c r="DT116" s="988"/>
      <c r="DU116" s="989"/>
      <c r="DV116" s="991" t="s">
        <v>111</v>
      </c>
      <c r="DW116" s="992"/>
      <c r="DX116" s="992"/>
      <c r="DY116" s="992"/>
      <c r="DZ116" s="993"/>
    </row>
    <row r="117" spans="1:130" s="197" customFormat="1" ht="26.25" customHeight="1">
      <c r="A117" s="933" t="s">
        <v>169</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430</v>
      </c>
      <c r="Z117" s="913"/>
      <c r="AA117" s="1025">
        <v>4441189</v>
      </c>
      <c r="AB117" s="995"/>
      <c r="AC117" s="995"/>
      <c r="AD117" s="995"/>
      <c r="AE117" s="996"/>
      <c r="AF117" s="994">
        <v>4245062</v>
      </c>
      <c r="AG117" s="995"/>
      <c r="AH117" s="995"/>
      <c r="AI117" s="995"/>
      <c r="AJ117" s="996"/>
      <c r="AK117" s="994">
        <v>3778155</v>
      </c>
      <c r="AL117" s="995"/>
      <c r="AM117" s="995"/>
      <c r="AN117" s="995"/>
      <c r="AO117" s="996"/>
      <c r="AP117" s="997"/>
      <c r="AQ117" s="998"/>
      <c r="AR117" s="998"/>
      <c r="AS117" s="998"/>
      <c r="AT117" s="999"/>
      <c r="AU117" s="928"/>
      <c r="AV117" s="929"/>
      <c r="AW117" s="929"/>
      <c r="AX117" s="929"/>
      <c r="AY117" s="930"/>
      <c r="AZ117" s="1024" t="s">
        <v>431</v>
      </c>
      <c r="BA117" s="1000"/>
      <c r="BB117" s="1000"/>
      <c r="BC117" s="1000"/>
      <c r="BD117" s="1000"/>
      <c r="BE117" s="1000"/>
      <c r="BF117" s="1000"/>
      <c r="BG117" s="1000"/>
      <c r="BH117" s="1000"/>
      <c r="BI117" s="1000"/>
      <c r="BJ117" s="1000"/>
      <c r="BK117" s="1000"/>
      <c r="BL117" s="1000"/>
      <c r="BM117" s="1000"/>
      <c r="BN117" s="1000"/>
      <c r="BO117" s="1000"/>
      <c r="BP117" s="1001"/>
      <c r="BQ117" s="1014" t="s">
        <v>111</v>
      </c>
      <c r="BR117" s="1015"/>
      <c r="BS117" s="1015"/>
      <c r="BT117" s="1015"/>
      <c r="BU117" s="1015"/>
      <c r="BV117" s="1015" t="s">
        <v>111</v>
      </c>
      <c r="BW117" s="1015"/>
      <c r="BX117" s="1015"/>
      <c r="BY117" s="1015"/>
      <c r="BZ117" s="1015"/>
      <c r="CA117" s="1015" t="s">
        <v>111</v>
      </c>
      <c r="CB117" s="1015"/>
      <c r="CC117" s="1015"/>
      <c r="CD117" s="1015"/>
      <c r="CE117" s="1015"/>
      <c r="CF117" s="943" t="s">
        <v>111</v>
      </c>
      <c r="CG117" s="944"/>
      <c r="CH117" s="944"/>
      <c r="CI117" s="944"/>
      <c r="CJ117" s="944"/>
      <c r="CK117" s="974"/>
      <c r="CL117" s="975"/>
      <c r="CM117" s="945" t="s">
        <v>432</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111</v>
      </c>
      <c r="DH117" s="988"/>
      <c r="DI117" s="988"/>
      <c r="DJ117" s="988"/>
      <c r="DK117" s="989"/>
      <c r="DL117" s="990" t="s">
        <v>111</v>
      </c>
      <c r="DM117" s="988"/>
      <c r="DN117" s="988"/>
      <c r="DO117" s="988"/>
      <c r="DP117" s="989"/>
      <c r="DQ117" s="990" t="s">
        <v>111</v>
      </c>
      <c r="DR117" s="988"/>
      <c r="DS117" s="988"/>
      <c r="DT117" s="988"/>
      <c r="DU117" s="989"/>
      <c r="DV117" s="991" t="s">
        <v>111</v>
      </c>
      <c r="DW117" s="992"/>
      <c r="DX117" s="992"/>
      <c r="DY117" s="992"/>
      <c r="DZ117" s="993"/>
    </row>
    <row r="118" spans="1:130" s="197" customFormat="1" ht="26.25" customHeight="1">
      <c r="A118" s="933" t="s">
        <v>406</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404</v>
      </c>
      <c r="AB118" s="912"/>
      <c r="AC118" s="912"/>
      <c r="AD118" s="912"/>
      <c r="AE118" s="913"/>
      <c r="AF118" s="911" t="s">
        <v>286</v>
      </c>
      <c r="AG118" s="912"/>
      <c r="AH118" s="912"/>
      <c r="AI118" s="912"/>
      <c r="AJ118" s="913"/>
      <c r="AK118" s="911" t="s">
        <v>285</v>
      </c>
      <c r="AL118" s="912"/>
      <c r="AM118" s="912"/>
      <c r="AN118" s="912"/>
      <c r="AO118" s="913"/>
      <c r="AP118" s="1019" t="s">
        <v>405</v>
      </c>
      <c r="AQ118" s="1020"/>
      <c r="AR118" s="1020"/>
      <c r="AS118" s="1020"/>
      <c r="AT118" s="1021"/>
      <c r="AU118" s="931"/>
      <c r="AV118" s="932"/>
      <c r="AW118" s="932"/>
      <c r="AX118" s="932"/>
      <c r="AY118" s="932"/>
      <c r="AZ118" s="228" t="s">
        <v>169</v>
      </c>
      <c r="BA118" s="228"/>
      <c r="BB118" s="228"/>
      <c r="BC118" s="228"/>
      <c r="BD118" s="228"/>
      <c r="BE118" s="228"/>
      <c r="BF118" s="228"/>
      <c r="BG118" s="228"/>
      <c r="BH118" s="228"/>
      <c r="BI118" s="228"/>
      <c r="BJ118" s="228"/>
      <c r="BK118" s="228"/>
      <c r="BL118" s="228"/>
      <c r="BM118" s="228"/>
      <c r="BN118" s="228"/>
      <c r="BO118" s="1022" t="s">
        <v>433</v>
      </c>
      <c r="BP118" s="1023"/>
      <c r="BQ118" s="1014">
        <v>37965121</v>
      </c>
      <c r="BR118" s="1015"/>
      <c r="BS118" s="1015"/>
      <c r="BT118" s="1015"/>
      <c r="BU118" s="1015"/>
      <c r="BV118" s="1015">
        <v>36997330</v>
      </c>
      <c r="BW118" s="1015"/>
      <c r="BX118" s="1015"/>
      <c r="BY118" s="1015"/>
      <c r="BZ118" s="1015"/>
      <c r="CA118" s="1015">
        <v>36024077</v>
      </c>
      <c r="CB118" s="1015"/>
      <c r="CC118" s="1015"/>
      <c r="CD118" s="1015"/>
      <c r="CE118" s="1015"/>
      <c r="CF118" s="1016"/>
      <c r="CG118" s="1017"/>
      <c r="CH118" s="1017"/>
      <c r="CI118" s="1017"/>
      <c r="CJ118" s="1018"/>
      <c r="CK118" s="974"/>
      <c r="CL118" s="975"/>
      <c r="CM118" s="945" t="s">
        <v>434</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111</v>
      </c>
      <c r="DH118" s="988"/>
      <c r="DI118" s="988"/>
      <c r="DJ118" s="988"/>
      <c r="DK118" s="989"/>
      <c r="DL118" s="990" t="s">
        <v>111</v>
      </c>
      <c r="DM118" s="988"/>
      <c r="DN118" s="988"/>
      <c r="DO118" s="988"/>
      <c r="DP118" s="989"/>
      <c r="DQ118" s="990" t="s">
        <v>111</v>
      </c>
      <c r="DR118" s="988"/>
      <c r="DS118" s="988"/>
      <c r="DT118" s="988"/>
      <c r="DU118" s="989"/>
      <c r="DV118" s="991" t="s">
        <v>111</v>
      </c>
      <c r="DW118" s="992"/>
      <c r="DX118" s="992"/>
      <c r="DY118" s="992"/>
      <c r="DZ118" s="993"/>
    </row>
    <row r="119" spans="1:130" s="197" customFormat="1" ht="26.25" customHeight="1">
      <c r="A119" s="1003" t="s">
        <v>409</v>
      </c>
      <c r="B119" s="973"/>
      <c r="C119" s="952" t="s">
        <v>410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111</v>
      </c>
      <c r="AB119" s="919"/>
      <c r="AC119" s="919"/>
      <c r="AD119" s="919"/>
      <c r="AE119" s="920"/>
      <c r="AF119" s="921" t="s">
        <v>111</v>
      </c>
      <c r="AG119" s="919"/>
      <c r="AH119" s="919"/>
      <c r="AI119" s="919"/>
      <c r="AJ119" s="920"/>
      <c r="AK119" s="921" t="s">
        <v>111</v>
      </c>
      <c r="AL119" s="919"/>
      <c r="AM119" s="919"/>
      <c r="AN119" s="919"/>
      <c r="AO119" s="920"/>
      <c r="AP119" s="922" t="s">
        <v>111</v>
      </c>
      <c r="AQ119" s="923"/>
      <c r="AR119" s="923"/>
      <c r="AS119" s="923"/>
      <c r="AT119" s="924"/>
      <c r="AU119" s="1006" t="s">
        <v>435</v>
      </c>
      <c r="AV119" s="1007"/>
      <c r="AW119" s="1007"/>
      <c r="AX119" s="1007"/>
      <c r="AY119" s="1008"/>
      <c r="AZ119" s="969" t="s">
        <v>436</v>
      </c>
      <c r="BA119" s="916"/>
      <c r="BB119" s="916"/>
      <c r="BC119" s="916"/>
      <c r="BD119" s="916"/>
      <c r="BE119" s="916"/>
      <c r="BF119" s="916"/>
      <c r="BG119" s="916"/>
      <c r="BH119" s="916"/>
      <c r="BI119" s="916"/>
      <c r="BJ119" s="916"/>
      <c r="BK119" s="916"/>
      <c r="BL119" s="916"/>
      <c r="BM119" s="916"/>
      <c r="BN119" s="916"/>
      <c r="BO119" s="916"/>
      <c r="BP119" s="917"/>
      <c r="BQ119" s="955">
        <v>12787329</v>
      </c>
      <c r="BR119" s="956"/>
      <c r="BS119" s="956"/>
      <c r="BT119" s="956"/>
      <c r="BU119" s="956"/>
      <c r="BV119" s="956">
        <v>14773482</v>
      </c>
      <c r="BW119" s="956"/>
      <c r="BX119" s="956"/>
      <c r="BY119" s="956"/>
      <c r="BZ119" s="956"/>
      <c r="CA119" s="956">
        <v>17084188</v>
      </c>
      <c r="CB119" s="956"/>
      <c r="CC119" s="956"/>
      <c r="CD119" s="956"/>
      <c r="CE119" s="956"/>
      <c r="CF119" s="970">
        <v>127</v>
      </c>
      <c r="CG119" s="971"/>
      <c r="CH119" s="971"/>
      <c r="CI119" s="971"/>
      <c r="CJ119" s="971"/>
      <c r="CK119" s="976"/>
      <c r="CL119" s="977"/>
      <c r="CM119" s="1033" t="s">
        <v>437</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111</v>
      </c>
      <c r="DH119" s="1027"/>
      <c r="DI119" s="1027"/>
      <c r="DJ119" s="1027"/>
      <c r="DK119" s="1028"/>
      <c r="DL119" s="1029" t="s">
        <v>111</v>
      </c>
      <c r="DM119" s="1027"/>
      <c r="DN119" s="1027"/>
      <c r="DO119" s="1027"/>
      <c r="DP119" s="1028"/>
      <c r="DQ119" s="1029" t="s">
        <v>111</v>
      </c>
      <c r="DR119" s="1027"/>
      <c r="DS119" s="1027"/>
      <c r="DT119" s="1027"/>
      <c r="DU119" s="1028"/>
      <c r="DV119" s="1030" t="s">
        <v>111</v>
      </c>
      <c r="DW119" s="1031"/>
      <c r="DX119" s="1031"/>
      <c r="DY119" s="1031"/>
      <c r="DZ119" s="1032"/>
    </row>
    <row r="120" spans="1:130" s="197" customFormat="1" ht="26.25" customHeight="1">
      <c r="A120" s="1004"/>
      <c r="B120" s="975"/>
      <c r="C120" s="945" t="s">
        <v>413</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111</v>
      </c>
      <c r="AB120" s="988"/>
      <c r="AC120" s="988"/>
      <c r="AD120" s="988"/>
      <c r="AE120" s="989"/>
      <c r="AF120" s="990" t="s">
        <v>111</v>
      </c>
      <c r="AG120" s="988"/>
      <c r="AH120" s="988"/>
      <c r="AI120" s="988"/>
      <c r="AJ120" s="989"/>
      <c r="AK120" s="990" t="s">
        <v>111</v>
      </c>
      <c r="AL120" s="988"/>
      <c r="AM120" s="988"/>
      <c r="AN120" s="988"/>
      <c r="AO120" s="989"/>
      <c r="AP120" s="991" t="s">
        <v>111</v>
      </c>
      <c r="AQ120" s="992"/>
      <c r="AR120" s="992"/>
      <c r="AS120" s="992"/>
      <c r="AT120" s="993"/>
      <c r="AU120" s="1009"/>
      <c r="AV120" s="1010"/>
      <c r="AW120" s="1010"/>
      <c r="AX120" s="1010"/>
      <c r="AY120" s="1011"/>
      <c r="AZ120" s="978" t="s">
        <v>438</v>
      </c>
      <c r="BA120" s="979"/>
      <c r="BB120" s="979"/>
      <c r="BC120" s="979"/>
      <c r="BD120" s="979"/>
      <c r="BE120" s="979"/>
      <c r="BF120" s="979"/>
      <c r="BG120" s="979"/>
      <c r="BH120" s="979"/>
      <c r="BI120" s="979"/>
      <c r="BJ120" s="979"/>
      <c r="BK120" s="979"/>
      <c r="BL120" s="979"/>
      <c r="BM120" s="979"/>
      <c r="BN120" s="979"/>
      <c r="BO120" s="979"/>
      <c r="BP120" s="980"/>
      <c r="BQ120" s="948">
        <v>1783192</v>
      </c>
      <c r="BR120" s="949"/>
      <c r="BS120" s="949"/>
      <c r="BT120" s="949"/>
      <c r="BU120" s="949"/>
      <c r="BV120" s="949">
        <v>1857365</v>
      </c>
      <c r="BW120" s="949"/>
      <c r="BX120" s="949"/>
      <c r="BY120" s="949"/>
      <c r="BZ120" s="949"/>
      <c r="CA120" s="949">
        <v>1772239</v>
      </c>
      <c r="CB120" s="949"/>
      <c r="CC120" s="949"/>
      <c r="CD120" s="949"/>
      <c r="CE120" s="949"/>
      <c r="CF120" s="943">
        <v>13.2</v>
      </c>
      <c r="CG120" s="944"/>
      <c r="CH120" s="944"/>
      <c r="CI120" s="944"/>
      <c r="CJ120" s="944"/>
      <c r="CK120" s="1042" t="s">
        <v>439</v>
      </c>
      <c r="CL120" s="1043"/>
      <c r="CM120" s="1043"/>
      <c r="CN120" s="1043"/>
      <c r="CO120" s="1044"/>
      <c r="CP120" s="1050" t="s">
        <v>383</v>
      </c>
      <c r="CQ120" s="1051"/>
      <c r="CR120" s="1051"/>
      <c r="CS120" s="1051"/>
      <c r="CT120" s="1051"/>
      <c r="CU120" s="1051"/>
      <c r="CV120" s="1051"/>
      <c r="CW120" s="1051"/>
      <c r="CX120" s="1051"/>
      <c r="CY120" s="1051"/>
      <c r="CZ120" s="1051"/>
      <c r="DA120" s="1051"/>
      <c r="DB120" s="1051"/>
      <c r="DC120" s="1051"/>
      <c r="DD120" s="1051"/>
      <c r="DE120" s="1051"/>
      <c r="DF120" s="1052"/>
      <c r="DG120" s="955">
        <v>2143029</v>
      </c>
      <c r="DH120" s="956"/>
      <c r="DI120" s="956"/>
      <c r="DJ120" s="956"/>
      <c r="DK120" s="956"/>
      <c r="DL120" s="956">
        <v>2085303</v>
      </c>
      <c r="DM120" s="956"/>
      <c r="DN120" s="956"/>
      <c r="DO120" s="956"/>
      <c r="DP120" s="956"/>
      <c r="DQ120" s="956">
        <v>2036863</v>
      </c>
      <c r="DR120" s="956"/>
      <c r="DS120" s="956"/>
      <c r="DT120" s="956"/>
      <c r="DU120" s="956"/>
      <c r="DV120" s="957">
        <v>15.1</v>
      </c>
      <c r="DW120" s="957"/>
      <c r="DX120" s="957"/>
      <c r="DY120" s="957"/>
      <c r="DZ120" s="958"/>
    </row>
    <row r="121" spans="1:130" s="197" customFormat="1" ht="26.25" customHeight="1">
      <c r="A121" s="1004"/>
      <c r="B121" s="975"/>
      <c r="C121" s="1039" t="s">
        <v>440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v>26941</v>
      </c>
      <c r="AB121" s="988"/>
      <c r="AC121" s="988"/>
      <c r="AD121" s="988"/>
      <c r="AE121" s="989"/>
      <c r="AF121" s="990">
        <v>26125</v>
      </c>
      <c r="AG121" s="988"/>
      <c r="AH121" s="988"/>
      <c r="AI121" s="988"/>
      <c r="AJ121" s="989"/>
      <c r="AK121" s="990">
        <v>15242</v>
      </c>
      <c r="AL121" s="988"/>
      <c r="AM121" s="988"/>
      <c r="AN121" s="988"/>
      <c r="AO121" s="989"/>
      <c r="AP121" s="991">
        <v>0.1</v>
      </c>
      <c r="AQ121" s="992"/>
      <c r="AR121" s="992"/>
      <c r="AS121" s="992"/>
      <c r="AT121" s="993"/>
      <c r="AU121" s="1009"/>
      <c r="AV121" s="1010"/>
      <c r="AW121" s="1010"/>
      <c r="AX121" s="1010"/>
      <c r="AY121" s="1011"/>
      <c r="AZ121" s="1024" t="s">
        <v>441</v>
      </c>
      <c r="BA121" s="1000"/>
      <c r="BB121" s="1000"/>
      <c r="BC121" s="1000"/>
      <c r="BD121" s="1000"/>
      <c r="BE121" s="1000"/>
      <c r="BF121" s="1000"/>
      <c r="BG121" s="1000"/>
      <c r="BH121" s="1000"/>
      <c r="BI121" s="1000"/>
      <c r="BJ121" s="1000"/>
      <c r="BK121" s="1000"/>
      <c r="BL121" s="1000"/>
      <c r="BM121" s="1000"/>
      <c r="BN121" s="1000"/>
      <c r="BO121" s="1000"/>
      <c r="BP121" s="1001"/>
      <c r="BQ121" s="1014">
        <v>25413610</v>
      </c>
      <c r="BR121" s="1015"/>
      <c r="BS121" s="1015"/>
      <c r="BT121" s="1015"/>
      <c r="BU121" s="1015"/>
      <c r="BV121" s="1015">
        <v>24571850</v>
      </c>
      <c r="BW121" s="1015"/>
      <c r="BX121" s="1015"/>
      <c r="BY121" s="1015"/>
      <c r="BZ121" s="1015"/>
      <c r="CA121" s="1015">
        <v>24003836</v>
      </c>
      <c r="CB121" s="1015"/>
      <c r="CC121" s="1015"/>
      <c r="CD121" s="1015"/>
      <c r="CE121" s="1015"/>
      <c r="CF121" s="1053">
        <v>178.4</v>
      </c>
      <c r="CG121" s="1054"/>
      <c r="CH121" s="1054"/>
      <c r="CI121" s="1054"/>
      <c r="CJ121" s="1054"/>
      <c r="CK121" s="1045"/>
      <c r="CL121" s="1046"/>
      <c r="CM121" s="1046"/>
      <c r="CN121" s="1046"/>
      <c r="CO121" s="1047"/>
      <c r="CP121" s="1036" t="s">
        <v>384</v>
      </c>
      <c r="CQ121" s="1037"/>
      <c r="CR121" s="1037"/>
      <c r="CS121" s="1037"/>
      <c r="CT121" s="1037"/>
      <c r="CU121" s="1037"/>
      <c r="CV121" s="1037"/>
      <c r="CW121" s="1037"/>
      <c r="CX121" s="1037"/>
      <c r="CY121" s="1037"/>
      <c r="CZ121" s="1037"/>
      <c r="DA121" s="1037"/>
      <c r="DB121" s="1037"/>
      <c r="DC121" s="1037"/>
      <c r="DD121" s="1037"/>
      <c r="DE121" s="1037"/>
      <c r="DF121" s="1038"/>
      <c r="DG121" s="948">
        <v>807432</v>
      </c>
      <c r="DH121" s="949"/>
      <c r="DI121" s="949"/>
      <c r="DJ121" s="949"/>
      <c r="DK121" s="949"/>
      <c r="DL121" s="949">
        <v>720735</v>
      </c>
      <c r="DM121" s="949"/>
      <c r="DN121" s="949"/>
      <c r="DO121" s="949"/>
      <c r="DP121" s="949"/>
      <c r="DQ121" s="949">
        <v>757336</v>
      </c>
      <c r="DR121" s="949"/>
      <c r="DS121" s="949"/>
      <c r="DT121" s="949"/>
      <c r="DU121" s="949"/>
      <c r="DV121" s="950">
        <v>5.6</v>
      </c>
      <c r="DW121" s="950"/>
      <c r="DX121" s="950"/>
      <c r="DY121" s="950"/>
      <c r="DZ121" s="951"/>
    </row>
    <row r="122" spans="1:130" s="197" customFormat="1" ht="26.25" customHeight="1">
      <c r="A122" s="1004"/>
      <c r="B122" s="975"/>
      <c r="C122" s="945" t="s">
        <v>423</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111</v>
      </c>
      <c r="AB122" s="988"/>
      <c r="AC122" s="988"/>
      <c r="AD122" s="988"/>
      <c r="AE122" s="989"/>
      <c r="AF122" s="990" t="s">
        <v>111</v>
      </c>
      <c r="AG122" s="988"/>
      <c r="AH122" s="988"/>
      <c r="AI122" s="988"/>
      <c r="AJ122" s="989"/>
      <c r="AK122" s="990" t="s">
        <v>111</v>
      </c>
      <c r="AL122" s="988"/>
      <c r="AM122" s="988"/>
      <c r="AN122" s="988"/>
      <c r="AO122" s="989"/>
      <c r="AP122" s="991" t="s">
        <v>111</v>
      </c>
      <c r="AQ122" s="992"/>
      <c r="AR122" s="992"/>
      <c r="AS122" s="992"/>
      <c r="AT122" s="993"/>
      <c r="AU122" s="1012"/>
      <c r="AV122" s="1013"/>
      <c r="AW122" s="1013"/>
      <c r="AX122" s="1013"/>
      <c r="AY122" s="1013"/>
      <c r="AZ122" s="228" t="s">
        <v>169</v>
      </c>
      <c r="BA122" s="228"/>
      <c r="BB122" s="228"/>
      <c r="BC122" s="228"/>
      <c r="BD122" s="228"/>
      <c r="BE122" s="228"/>
      <c r="BF122" s="228"/>
      <c r="BG122" s="228"/>
      <c r="BH122" s="228"/>
      <c r="BI122" s="228"/>
      <c r="BJ122" s="228"/>
      <c r="BK122" s="228"/>
      <c r="BL122" s="228"/>
      <c r="BM122" s="228"/>
      <c r="BN122" s="228"/>
      <c r="BO122" s="1022" t="s">
        <v>442</v>
      </c>
      <c r="BP122" s="1023"/>
      <c r="BQ122" s="1063">
        <v>39984131</v>
      </c>
      <c r="BR122" s="1064"/>
      <c r="BS122" s="1064"/>
      <c r="BT122" s="1064"/>
      <c r="BU122" s="1064"/>
      <c r="BV122" s="1064">
        <v>41202697</v>
      </c>
      <c r="BW122" s="1064"/>
      <c r="BX122" s="1064"/>
      <c r="BY122" s="1064"/>
      <c r="BZ122" s="1064"/>
      <c r="CA122" s="1064">
        <v>42860263</v>
      </c>
      <c r="CB122" s="1064"/>
      <c r="CC122" s="1064"/>
      <c r="CD122" s="1064"/>
      <c r="CE122" s="1064"/>
      <c r="CF122" s="1016"/>
      <c r="CG122" s="1017"/>
      <c r="CH122" s="1017"/>
      <c r="CI122" s="1017"/>
      <c r="CJ122" s="1018"/>
      <c r="CK122" s="1045"/>
      <c r="CL122" s="1046"/>
      <c r="CM122" s="1046"/>
      <c r="CN122" s="1046"/>
      <c r="CO122" s="1047"/>
      <c r="CP122" s="1036" t="s">
        <v>388</v>
      </c>
      <c r="CQ122" s="1037"/>
      <c r="CR122" s="1037"/>
      <c r="CS122" s="1037"/>
      <c r="CT122" s="1037"/>
      <c r="CU122" s="1037"/>
      <c r="CV122" s="1037"/>
      <c r="CW122" s="1037"/>
      <c r="CX122" s="1037"/>
      <c r="CY122" s="1037"/>
      <c r="CZ122" s="1037"/>
      <c r="DA122" s="1037"/>
      <c r="DB122" s="1037"/>
      <c r="DC122" s="1037"/>
      <c r="DD122" s="1037"/>
      <c r="DE122" s="1037"/>
      <c r="DF122" s="1038"/>
      <c r="DG122" s="948">
        <v>646911</v>
      </c>
      <c r="DH122" s="949"/>
      <c r="DI122" s="949"/>
      <c r="DJ122" s="949"/>
      <c r="DK122" s="949"/>
      <c r="DL122" s="949">
        <v>600124</v>
      </c>
      <c r="DM122" s="949"/>
      <c r="DN122" s="949"/>
      <c r="DO122" s="949"/>
      <c r="DP122" s="949"/>
      <c r="DQ122" s="949">
        <v>567406</v>
      </c>
      <c r="DR122" s="949"/>
      <c r="DS122" s="949"/>
      <c r="DT122" s="949"/>
      <c r="DU122" s="949"/>
      <c r="DV122" s="950">
        <v>4.2</v>
      </c>
      <c r="DW122" s="950"/>
      <c r="DX122" s="950"/>
      <c r="DY122" s="950"/>
      <c r="DZ122" s="951"/>
    </row>
    <row r="123" spans="1:130" s="197" customFormat="1" ht="26.25" customHeight="1" thickBot="1">
      <c r="A123" s="1004"/>
      <c r="B123" s="975"/>
      <c r="C123" s="945" t="s">
        <v>429</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111</v>
      </c>
      <c r="AB123" s="988"/>
      <c r="AC123" s="988"/>
      <c r="AD123" s="988"/>
      <c r="AE123" s="989"/>
      <c r="AF123" s="990" t="s">
        <v>111</v>
      </c>
      <c r="AG123" s="988"/>
      <c r="AH123" s="988"/>
      <c r="AI123" s="988"/>
      <c r="AJ123" s="989"/>
      <c r="AK123" s="990" t="s">
        <v>111</v>
      </c>
      <c r="AL123" s="988"/>
      <c r="AM123" s="988"/>
      <c r="AN123" s="988"/>
      <c r="AO123" s="989"/>
      <c r="AP123" s="991" t="s">
        <v>111</v>
      </c>
      <c r="AQ123" s="992"/>
      <c r="AR123" s="992"/>
      <c r="AS123" s="992"/>
      <c r="AT123" s="993"/>
      <c r="AU123" s="1060" t="s">
        <v>443</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t="s">
        <v>111</v>
      </c>
      <c r="BR123" s="1056"/>
      <c r="BS123" s="1056"/>
      <c r="BT123" s="1056"/>
      <c r="BU123" s="1056"/>
      <c r="BV123" s="1056" t="s">
        <v>111</v>
      </c>
      <c r="BW123" s="1056"/>
      <c r="BX123" s="1056"/>
      <c r="BY123" s="1056"/>
      <c r="BZ123" s="1056"/>
      <c r="CA123" s="1056" t="s">
        <v>111</v>
      </c>
      <c r="CB123" s="1056"/>
      <c r="CC123" s="1056"/>
      <c r="CD123" s="1056"/>
      <c r="CE123" s="1056"/>
      <c r="CF123" s="1057"/>
      <c r="CG123" s="1058"/>
      <c r="CH123" s="1058"/>
      <c r="CI123" s="1058"/>
      <c r="CJ123" s="1059"/>
      <c r="CK123" s="1045"/>
      <c r="CL123" s="1046"/>
      <c r="CM123" s="1046"/>
      <c r="CN123" s="1046"/>
      <c r="CO123" s="1047"/>
      <c r="CP123" s="1036" t="s">
        <v>386</v>
      </c>
      <c r="CQ123" s="1037"/>
      <c r="CR123" s="1037"/>
      <c r="CS123" s="1037"/>
      <c r="CT123" s="1037"/>
      <c r="CU123" s="1037"/>
      <c r="CV123" s="1037"/>
      <c r="CW123" s="1037"/>
      <c r="CX123" s="1037"/>
      <c r="CY123" s="1037"/>
      <c r="CZ123" s="1037"/>
      <c r="DA123" s="1037"/>
      <c r="DB123" s="1037"/>
      <c r="DC123" s="1037"/>
      <c r="DD123" s="1037"/>
      <c r="DE123" s="1037"/>
      <c r="DF123" s="1038"/>
      <c r="DG123" s="987">
        <v>419032</v>
      </c>
      <c r="DH123" s="988"/>
      <c r="DI123" s="988"/>
      <c r="DJ123" s="988"/>
      <c r="DK123" s="989"/>
      <c r="DL123" s="990">
        <v>402864</v>
      </c>
      <c r="DM123" s="988"/>
      <c r="DN123" s="988"/>
      <c r="DO123" s="988"/>
      <c r="DP123" s="989"/>
      <c r="DQ123" s="990">
        <v>359288</v>
      </c>
      <c r="DR123" s="988"/>
      <c r="DS123" s="988"/>
      <c r="DT123" s="988"/>
      <c r="DU123" s="989"/>
      <c r="DV123" s="991">
        <v>2.7</v>
      </c>
      <c r="DW123" s="992"/>
      <c r="DX123" s="992"/>
      <c r="DY123" s="992"/>
      <c r="DZ123" s="993"/>
    </row>
    <row r="124" spans="1:130" s="197" customFormat="1" ht="26.25" customHeight="1">
      <c r="A124" s="1004"/>
      <c r="B124" s="975"/>
      <c r="C124" s="945" t="s">
        <v>432</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111</v>
      </c>
      <c r="AB124" s="988"/>
      <c r="AC124" s="988"/>
      <c r="AD124" s="988"/>
      <c r="AE124" s="989"/>
      <c r="AF124" s="990" t="s">
        <v>111</v>
      </c>
      <c r="AG124" s="988"/>
      <c r="AH124" s="988"/>
      <c r="AI124" s="988"/>
      <c r="AJ124" s="989"/>
      <c r="AK124" s="990" t="s">
        <v>111</v>
      </c>
      <c r="AL124" s="988"/>
      <c r="AM124" s="988"/>
      <c r="AN124" s="988"/>
      <c r="AO124" s="989"/>
      <c r="AP124" s="991" t="s">
        <v>111</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444</v>
      </c>
      <c r="CQ124" s="1037"/>
      <c r="CR124" s="1037"/>
      <c r="CS124" s="1037"/>
      <c r="CT124" s="1037"/>
      <c r="CU124" s="1037"/>
      <c r="CV124" s="1037"/>
      <c r="CW124" s="1037"/>
      <c r="CX124" s="1037"/>
      <c r="CY124" s="1037"/>
      <c r="CZ124" s="1037"/>
      <c r="DA124" s="1037"/>
      <c r="DB124" s="1037"/>
      <c r="DC124" s="1037"/>
      <c r="DD124" s="1037"/>
      <c r="DE124" s="1037"/>
      <c r="DF124" s="1038"/>
      <c r="DG124" s="1026">
        <v>193379</v>
      </c>
      <c r="DH124" s="1027"/>
      <c r="DI124" s="1027"/>
      <c r="DJ124" s="1027"/>
      <c r="DK124" s="1028"/>
      <c r="DL124" s="1029">
        <v>326314</v>
      </c>
      <c r="DM124" s="1027"/>
      <c r="DN124" s="1027"/>
      <c r="DO124" s="1027"/>
      <c r="DP124" s="1028"/>
      <c r="DQ124" s="1029">
        <v>295704</v>
      </c>
      <c r="DR124" s="1027"/>
      <c r="DS124" s="1027"/>
      <c r="DT124" s="1027"/>
      <c r="DU124" s="1028"/>
      <c r="DV124" s="1030">
        <v>2.2000000000000002</v>
      </c>
      <c r="DW124" s="1031"/>
      <c r="DX124" s="1031"/>
      <c r="DY124" s="1031"/>
      <c r="DZ124" s="1032"/>
    </row>
    <row r="125" spans="1:130" s="197" customFormat="1" ht="26.25" customHeight="1" thickBot="1">
      <c r="A125" s="1004"/>
      <c r="B125" s="975"/>
      <c r="C125" s="945" t="s">
        <v>434</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111</v>
      </c>
      <c r="AB125" s="988"/>
      <c r="AC125" s="988"/>
      <c r="AD125" s="988"/>
      <c r="AE125" s="989"/>
      <c r="AF125" s="990" t="s">
        <v>111</v>
      </c>
      <c r="AG125" s="988"/>
      <c r="AH125" s="988"/>
      <c r="AI125" s="988"/>
      <c r="AJ125" s="989"/>
      <c r="AK125" s="990" t="s">
        <v>111</v>
      </c>
      <c r="AL125" s="988"/>
      <c r="AM125" s="988"/>
      <c r="AN125" s="988"/>
      <c r="AO125" s="989"/>
      <c r="AP125" s="991" t="s">
        <v>111</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445</v>
      </c>
      <c r="CL125" s="1043"/>
      <c r="CM125" s="1043"/>
      <c r="CN125" s="1043"/>
      <c r="CO125" s="1044"/>
      <c r="CP125" s="969" t="s">
        <v>446</v>
      </c>
      <c r="CQ125" s="916"/>
      <c r="CR125" s="916"/>
      <c r="CS125" s="916"/>
      <c r="CT125" s="916"/>
      <c r="CU125" s="916"/>
      <c r="CV125" s="916"/>
      <c r="CW125" s="916"/>
      <c r="CX125" s="916"/>
      <c r="CY125" s="916"/>
      <c r="CZ125" s="916"/>
      <c r="DA125" s="916"/>
      <c r="DB125" s="916"/>
      <c r="DC125" s="916"/>
      <c r="DD125" s="916"/>
      <c r="DE125" s="916"/>
      <c r="DF125" s="917"/>
      <c r="DG125" s="955" t="s">
        <v>111</v>
      </c>
      <c r="DH125" s="956"/>
      <c r="DI125" s="956"/>
      <c r="DJ125" s="956"/>
      <c r="DK125" s="956"/>
      <c r="DL125" s="956" t="s">
        <v>111</v>
      </c>
      <c r="DM125" s="956"/>
      <c r="DN125" s="956"/>
      <c r="DO125" s="956"/>
      <c r="DP125" s="956"/>
      <c r="DQ125" s="956" t="s">
        <v>111</v>
      </c>
      <c r="DR125" s="956"/>
      <c r="DS125" s="956"/>
      <c r="DT125" s="956"/>
      <c r="DU125" s="956"/>
      <c r="DV125" s="957" t="s">
        <v>111</v>
      </c>
      <c r="DW125" s="957"/>
      <c r="DX125" s="957"/>
      <c r="DY125" s="957"/>
      <c r="DZ125" s="958"/>
    </row>
    <row r="126" spans="1:130" s="197" customFormat="1" ht="26.25" customHeight="1">
      <c r="A126" s="1004"/>
      <c r="B126" s="975"/>
      <c r="C126" s="945" t="s">
        <v>437</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111</v>
      </c>
      <c r="AB126" s="988"/>
      <c r="AC126" s="988"/>
      <c r="AD126" s="988"/>
      <c r="AE126" s="989"/>
      <c r="AF126" s="990" t="s">
        <v>111</v>
      </c>
      <c r="AG126" s="988"/>
      <c r="AH126" s="988"/>
      <c r="AI126" s="988"/>
      <c r="AJ126" s="989"/>
      <c r="AK126" s="990" t="s">
        <v>111</v>
      </c>
      <c r="AL126" s="988"/>
      <c r="AM126" s="988"/>
      <c r="AN126" s="988"/>
      <c r="AO126" s="989"/>
      <c r="AP126" s="991" t="s">
        <v>111</v>
      </c>
      <c r="AQ126" s="992"/>
      <c r="AR126" s="992"/>
      <c r="AS126" s="992"/>
      <c r="AT126" s="993"/>
      <c r="AU126" s="233"/>
      <c r="AV126" s="233"/>
      <c r="AW126" s="233"/>
      <c r="AX126" s="1065" t="s">
        <v>447</v>
      </c>
      <c r="AY126" s="1066"/>
      <c r="AZ126" s="1066"/>
      <c r="BA126" s="1066"/>
      <c r="BB126" s="1066"/>
      <c r="BC126" s="1066"/>
      <c r="BD126" s="1066"/>
      <c r="BE126" s="1067"/>
      <c r="BF126" s="1081" t="s">
        <v>448</v>
      </c>
      <c r="BG126" s="1066"/>
      <c r="BH126" s="1066"/>
      <c r="BI126" s="1066"/>
      <c r="BJ126" s="1066"/>
      <c r="BK126" s="1066"/>
      <c r="BL126" s="1067"/>
      <c r="BM126" s="1081" t="s">
        <v>449</v>
      </c>
      <c r="BN126" s="1066"/>
      <c r="BO126" s="1066"/>
      <c r="BP126" s="1066"/>
      <c r="BQ126" s="1066"/>
      <c r="BR126" s="1066"/>
      <c r="BS126" s="1067"/>
      <c r="BT126" s="1081" t="s">
        <v>450</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451</v>
      </c>
      <c r="CQ126" s="979"/>
      <c r="CR126" s="979"/>
      <c r="CS126" s="979"/>
      <c r="CT126" s="979"/>
      <c r="CU126" s="979"/>
      <c r="CV126" s="979"/>
      <c r="CW126" s="979"/>
      <c r="CX126" s="979"/>
      <c r="CY126" s="979"/>
      <c r="CZ126" s="979"/>
      <c r="DA126" s="979"/>
      <c r="DB126" s="979"/>
      <c r="DC126" s="979"/>
      <c r="DD126" s="979"/>
      <c r="DE126" s="979"/>
      <c r="DF126" s="980"/>
      <c r="DG126" s="948" t="s">
        <v>111</v>
      </c>
      <c r="DH126" s="949"/>
      <c r="DI126" s="949"/>
      <c r="DJ126" s="949"/>
      <c r="DK126" s="949"/>
      <c r="DL126" s="949" t="s">
        <v>111</v>
      </c>
      <c r="DM126" s="949"/>
      <c r="DN126" s="949"/>
      <c r="DO126" s="949"/>
      <c r="DP126" s="949"/>
      <c r="DQ126" s="949" t="s">
        <v>111</v>
      </c>
      <c r="DR126" s="949"/>
      <c r="DS126" s="949"/>
      <c r="DT126" s="949"/>
      <c r="DU126" s="949"/>
      <c r="DV126" s="950" t="s">
        <v>111</v>
      </c>
      <c r="DW126" s="950"/>
      <c r="DX126" s="950"/>
      <c r="DY126" s="950"/>
      <c r="DZ126" s="951"/>
    </row>
    <row r="127" spans="1:130" s="197" customFormat="1" ht="26.25" customHeight="1" thickBot="1">
      <c r="A127" s="1005"/>
      <c r="B127" s="977"/>
      <c r="C127" s="1033" t="s">
        <v>452</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111</v>
      </c>
      <c r="AB127" s="988"/>
      <c r="AC127" s="988"/>
      <c r="AD127" s="988"/>
      <c r="AE127" s="989"/>
      <c r="AF127" s="990" t="s">
        <v>111</v>
      </c>
      <c r="AG127" s="988"/>
      <c r="AH127" s="988"/>
      <c r="AI127" s="988"/>
      <c r="AJ127" s="989"/>
      <c r="AK127" s="990" t="s">
        <v>111</v>
      </c>
      <c r="AL127" s="988"/>
      <c r="AM127" s="988"/>
      <c r="AN127" s="988"/>
      <c r="AO127" s="989"/>
      <c r="AP127" s="991" t="s">
        <v>111</v>
      </c>
      <c r="AQ127" s="992"/>
      <c r="AR127" s="992"/>
      <c r="AS127" s="992"/>
      <c r="AT127" s="993"/>
      <c r="AU127" s="233"/>
      <c r="AV127" s="233"/>
      <c r="AW127" s="233"/>
      <c r="AX127" s="915" t="s">
        <v>453</v>
      </c>
      <c r="AY127" s="916"/>
      <c r="AZ127" s="916"/>
      <c r="BA127" s="916"/>
      <c r="BB127" s="916"/>
      <c r="BC127" s="916"/>
      <c r="BD127" s="916"/>
      <c r="BE127" s="917"/>
      <c r="BF127" s="1070" t="s">
        <v>111</v>
      </c>
      <c r="BG127" s="1071"/>
      <c r="BH127" s="1071"/>
      <c r="BI127" s="1071"/>
      <c r="BJ127" s="1071"/>
      <c r="BK127" s="1071"/>
      <c r="BL127" s="1080"/>
      <c r="BM127" s="1070">
        <v>12.68</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454</v>
      </c>
      <c r="CQ127" s="1074"/>
      <c r="CR127" s="1074"/>
      <c r="CS127" s="1074"/>
      <c r="CT127" s="1074"/>
      <c r="CU127" s="1074"/>
      <c r="CV127" s="1074"/>
      <c r="CW127" s="1074"/>
      <c r="CX127" s="1074"/>
      <c r="CY127" s="1074"/>
      <c r="CZ127" s="1074"/>
      <c r="DA127" s="1074"/>
      <c r="DB127" s="1074"/>
      <c r="DC127" s="1074"/>
      <c r="DD127" s="1074"/>
      <c r="DE127" s="1074"/>
      <c r="DF127" s="1075"/>
      <c r="DG127" s="1076">
        <v>15031</v>
      </c>
      <c r="DH127" s="1077"/>
      <c r="DI127" s="1077"/>
      <c r="DJ127" s="1077"/>
      <c r="DK127" s="1077"/>
      <c r="DL127" s="1077">
        <v>10693</v>
      </c>
      <c r="DM127" s="1077"/>
      <c r="DN127" s="1077"/>
      <c r="DO127" s="1077"/>
      <c r="DP127" s="1077"/>
      <c r="DQ127" s="1077">
        <v>6261</v>
      </c>
      <c r="DR127" s="1077"/>
      <c r="DS127" s="1077"/>
      <c r="DT127" s="1077"/>
      <c r="DU127" s="1077"/>
      <c r="DV127" s="1078">
        <v>0</v>
      </c>
      <c r="DW127" s="1078"/>
      <c r="DX127" s="1078"/>
      <c r="DY127" s="1078"/>
      <c r="DZ127" s="1079"/>
    </row>
    <row r="128" spans="1:130" s="197" customFormat="1" ht="26.25" customHeight="1">
      <c r="A128" s="1100" t="s">
        <v>455</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456</v>
      </c>
      <c r="X128" s="1102"/>
      <c r="Y128" s="1102"/>
      <c r="Z128" s="1103"/>
      <c r="AA128" s="1118">
        <v>165995</v>
      </c>
      <c r="AB128" s="1119"/>
      <c r="AC128" s="1119"/>
      <c r="AD128" s="1119"/>
      <c r="AE128" s="1120"/>
      <c r="AF128" s="1121">
        <v>149154</v>
      </c>
      <c r="AG128" s="1119"/>
      <c r="AH128" s="1119"/>
      <c r="AI128" s="1119"/>
      <c r="AJ128" s="1120"/>
      <c r="AK128" s="1121">
        <v>142000</v>
      </c>
      <c r="AL128" s="1119"/>
      <c r="AM128" s="1119"/>
      <c r="AN128" s="1119"/>
      <c r="AO128" s="1120"/>
      <c r="AP128" s="1122"/>
      <c r="AQ128" s="1123"/>
      <c r="AR128" s="1123"/>
      <c r="AS128" s="1123"/>
      <c r="AT128" s="1124"/>
      <c r="AU128" s="235"/>
      <c r="AV128" s="235"/>
      <c r="AW128" s="235"/>
      <c r="AX128" s="1083" t="s">
        <v>457</v>
      </c>
      <c r="AY128" s="979"/>
      <c r="AZ128" s="979"/>
      <c r="BA128" s="979"/>
      <c r="BB128" s="979"/>
      <c r="BC128" s="979"/>
      <c r="BD128" s="979"/>
      <c r="BE128" s="980"/>
      <c r="BF128" s="1095" t="s">
        <v>111</v>
      </c>
      <c r="BG128" s="1096"/>
      <c r="BH128" s="1096"/>
      <c r="BI128" s="1096"/>
      <c r="BJ128" s="1096"/>
      <c r="BK128" s="1096"/>
      <c r="BL128" s="1097"/>
      <c r="BM128" s="1095">
        <v>17.68</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9" t="s">
        <v>90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458</v>
      </c>
      <c r="X129" s="1090"/>
      <c r="Y129" s="1090"/>
      <c r="Z129" s="1091"/>
      <c r="AA129" s="987">
        <v>17124871</v>
      </c>
      <c r="AB129" s="988"/>
      <c r="AC129" s="988"/>
      <c r="AD129" s="988"/>
      <c r="AE129" s="989"/>
      <c r="AF129" s="990">
        <v>17054878</v>
      </c>
      <c r="AG129" s="988"/>
      <c r="AH129" s="988"/>
      <c r="AI129" s="988"/>
      <c r="AJ129" s="989"/>
      <c r="AK129" s="990">
        <v>16418465</v>
      </c>
      <c r="AL129" s="988"/>
      <c r="AM129" s="988"/>
      <c r="AN129" s="988"/>
      <c r="AO129" s="989"/>
      <c r="AP129" s="1092"/>
      <c r="AQ129" s="1093"/>
      <c r="AR129" s="1093"/>
      <c r="AS129" s="1093"/>
      <c r="AT129" s="1094"/>
      <c r="AU129" s="235"/>
      <c r="AV129" s="235"/>
      <c r="AW129" s="235"/>
      <c r="AX129" s="1083" t="s">
        <v>459</v>
      </c>
      <c r="AY129" s="979"/>
      <c r="AZ129" s="979"/>
      <c r="BA129" s="979"/>
      <c r="BB129" s="979"/>
      <c r="BC129" s="979"/>
      <c r="BD129" s="979"/>
      <c r="BE129" s="980"/>
      <c r="BF129" s="1084">
        <v>5.9</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9" t="s">
        <v>460</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461</v>
      </c>
      <c r="X130" s="1090"/>
      <c r="Y130" s="1090"/>
      <c r="Z130" s="1091"/>
      <c r="AA130" s="987">
        <v>3267254</v>
      </c>
      <c r="AB130" s="988"/>
      <c r="AC130" s="988"/>
      <c r="AD130" s="988"/>
      <c r="AE130" s="989"/>
      <c r="AF130" s="990">
        <v>3348829</v>
      </c>
      <c r="AG130" s="988"/>
      <c r="AH130" s="988"/>
      <c r="AI130" s="988"/>
      <c r="AJ130" s="989"/>
      <c r="AK130" s="990">
        <v>2963482</v>
      </c>
      <c r="AL130" s="988"/>
      <c r="AM130" s="988"/>
      <c r="AN130" s="988"/>
      <c r="AO130" s="989"/>
      <c r="AP130" s="1092"/>
      <c r="AQ130" s="1093"/>
      <c r="AR130" s="1093"/>
      <c r="AS130" s="1093"/>
      <c r="AT130" s="1094"/>
      <c r="AU130" s="235"/>
      <c r="AV130" s="235"/>
      <c r="AW130" s="235"/>
      <c r="AX130" s="1142" t="s">
        <v>462</v>
      </c>
      <c r="AY130" s="1074"/>
      <c r="AZ130" s="1074"/>
      <c r="BA130" s="1074"/>
      <c r="BB130" s="1074"/>
      <c r="BC130" s="1074"/>
      <c r="BD130" s="1074"/>
      <c r="BE130" s="1075"/>
      <c r="BF130" s="1104" t="s">
        <v>111</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463</v>
      </c>
      <c r="X131" s="1113"/>
      <c r="Y131" s="1113"/>
      <c r="Z131" s="1114"/>
      <c r="AA131" s="1026">
        <v>13857617</v>
      </c>
      <c r="AB131" s="1027"/>
      <c r="AC131" s="1027"/>
      <c r="AD131" s="1027"/>
      <c r="AE131" s="1028"/>
      <c r="AF131" s="1029">
        <v>13706049</v>
      </c>
      <c r="AG131" s="1027"/>
      <c r="AH131" s="1027"/>
      <c r="AI131" s="1027"/>
      <c r="AJ131" s="1028"/>
      <c r="AK131" s="1029">
        <v>13454983</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6" t="s">
        <v>464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465</v>
      </c>
      <c r="W132" s="1130"/>
      <c r="X132" s="1130"/>
      <c r="Y132" s="1130"/>
      <c r="Z132" s="1131"/>
      <c r="AA132" s="1132">
        <v>7.2735449389999998</v>
      </c>
      <c r="AB132" s="1133"/>
      <c r="AC132" s="1133"/>
      <c r="AD132" s="1133"/>
      <c r="AE132" s="1134"/>
      <c r="AF132" s="1135">
        <v>5.4507247129999996</v>
      </c>
      <c r="AG132" s="1133"/>
      <c r="AH132" s="1133"/>
      <c r="AI132" s="1133"/>
      <c r="AJ132" s="1134"/>
      <c r="AK132" s="1135">
        <v>4.999433185</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466</v>
      </c>
      <c r="W133" s="1137"/>
      <c r="X133" s="1137"/>
      <c r="Y133" s="1137"/>
      <c r="Z133" s="1138"/>
      <c r="AA133" s="1139">
        <v>8.1</v>
      </c>
      <c r="AB133" s="1140"/>
      <c r="AC133" s="1140"/>
      <c r="AD133" s="1140"/>
      <c r="AE133" s="1141"/>
      <c r="AF133" s="1139">
        <v>7</v>
      </c>
      <c r="AG133" s="1140"/>
      <c r="AH133" s="1140"/>
      <c r="AI133" s="1140"/>
      <c r="AJ133" s="1141"/>
      <c r="AK133" s="1139">
        <v>5.9</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6" t="s">
        <v>469</v>
      </c>
      <c r="L7" s="254"/>
      <c r="M7" s="255" t="s">
        <v>470</v>
      </c>
      <c r="N7" s="256"/>
    </row>
    <row r="8" spans="1:16">
      <c r="A8" s="248"/>
      <c r="B8" s="244"/>
      <c r="C8" s="244"/>
      <c r="D8" s="244"/>
      <c r="E8" s="244"/>
      <c r="F8" s="244"/>
      <c r="G8" s="257"/>
      <c r="H8" s="258"/>
      <c r="I8" s="258"/>
      <c r="J8" s="259"/>
      <c r="K8" s="1147"/>
      <c r="L8" s="260" t="s">
        <v>471</v>
      </c>
      <c r="M8" s="261" t="s">
        <v>472</v>
      </c>
      <c r="N8" s="262" t="s">
        <v>473</v>
      </c>
    </row>
    <row r="9" spans="1:16">
      <c r="A9" s="248"/>
      <c r="B9" s="244"/>
      <c r="C9" s="244"/>
      <c r="D9" s="244"/>
      <c r="E9" s="244"/>
      <c r="F9" s="244"/>
      <c r="G9" s="1148" t="s">
        <v>474</v>
      </c>
      <c r="H9" s="1149"/>
      <c r="I9" s="1149"/>
      <c r="J9" s="1150"/>
      <c r="K9" s="263">
        <v>5033142</v>
      </c>
      <c r="L9" s="264">
        <v>132180</v>
      </c>
      <c r="M9" s="265">
        <v>88578</v>
      </c>
      <c r="N9" s="266">
        <v>49.2</v>
      </c>
    </row>
    <row r="10" spans="1:16">
      <c r="A10" s="248"/>
      <c r="B10" s="244"/>
      <c r="C10" s="244"/>
      <c r="D10" s="244"/>
      <c r="E10" s="244"/>
      <c r="F10" s="244"/>
      <c r="G10" s="1148" t="s">
        <v>475</v>
      </c>
      <c r="H10" s="1149"/>
      <c r="I10" s="1149"/>
      <c r="J10" s="1150"/>
      <c r="K10" s="267">
        <v>33863</v>
      </c>
      <c r="L10" s="268">
        <v>889</v>
      </c>
      <c r="M10" s="269">
        <v>7040</v>
      </c>
      <c r="N10" s="270">
        <v>-87.4</v>
      </c>
    </row>
    <row r="11" spans="1:16" ht="13.5" customHeight="1">
      <c r="A11" s="248"/>
      <c r="B11" s="244"/>
      <c r="C11" s="244"/>
      <c r="D11" s="244"/>
      <c r="E11" s="244"/>
      <c r="F11" s="244"/>
      <c r="G11" s="1148" t="s">
        <v>476</v>
      </c>
      <c r="H11" s="1149"/>
      <c r="I11" s="1149"/>
      <c r="J11" s="1150"/>
      <c r="K11" s="267">
        <v>447</v>
      </c>
      <c r="L11" s="268">
        <v>12</v>
      </c>
      <c r="M11" s="269">
        <v>8852</v>
      </c>
      <c r="N11" s="270">
        <v>-99.9</v>
      </c>
    </row>
    <row r="12" spans="1:16" ht="13.5" customHeight="1">
      <c r="A12" s="248"/>
      <c r="B12" s="244"/>
      <c r="C12" s="244"/>
      <c r="D12" s="244"/>
      <c r="E12" s="244"/>
      <c r="F12" s="244"/>
      <c r="G12" s="1148" t="s">
        <v>477</v>
      </c>
      <c r="H12" s="1149"/>
      <c r="I12" s="1149"/>
      <c r="J12" s="1150"/>
      <c r="K12" s="267">
        <v>28652</v>
      </c>
      <c r="L12" s="268">
        <v>752</v>
      </c>
      <c r="M12" s="269">
        <v>853</v>
      </c>
      <c r="N12" s="270">
        <v>-11.8</v>
      </c>
    </row>
    <row r="13" spans="1:16" ht="13.5" customHeight="1">
      <c r="A13" s="248"/>
      <c r="B13" s="244"/>
      <c r="C13" s="244"/>
      <c r="D13" s="244"/>
      <c r="E13" s="244"/>
      <c r="F13" s="244"/>
      <c r="G13" s="1148" t="s">
        <v>478</v>
      </c>
      <c r="H13" s="1149"/>
      <c r="I13" s="1149"/>
      <c r="J13" s="1150"/>
      <c r="K13" s="267" t="s">
        <v>479</v>
      </c>
      <c r="L13" s="268" t="s">
        <v>479</v>
      </c>
      <c r="M13" s="269">
        <v>12</v>
      </c>
      <c r="N13" s="270" t="s">
        <v>479</v>
      </c>
    </row>
    <row r="14" spans="1:16" ht="13.5" customHeight="1">
      <c r="A14" s="248"/>
      <c r="B14" s="244"/>
      <c r="C14" s="244"/>
      <c r="D14" s="244"/>
      <c r="E14" s="244"/>
      <c r="F14" s="244"/>
      <c r="G14" s="1148" t="s">
        <v>480</v>
      </c>
      <c r="H14" s="1149"/>
      <c r="I14" s="1149"/>
      <c r="J14" s="1150"/>
      <c r="K14" s="267">
        <v>179116</v>
      </c>
      <c r="L14" s="268">
        <v>4704</v>
      </c>
      <c r="M14" s="269">
        <v>4061</v>
      </c>
      <c r="N14" s="270">
        <v>15.8</v>
      </c>
    </row>
    <row r="15" spans="1:16" ht="13.5" customHeight="1">
      <c r="A15" s="248"/>
      <c r="B15" s="244"/>
      <c r="C15" s="244"/>
      <c r="D15" s="244"/>
      <c r="E15" s="244"/>
      <c r="F15" s="244"/>
      <c r="G15" s="1148" t="s">
        <v>481</v>
      </c>
      <c r="H15" s="1149"/>
      <c r="I15" s="1149"/>
      <c r="J15" s="1150"/>
      <c r="K15" s="267">
        <v>372</v>
      </c>
      <c r="L15" s="268">
        <v>10</v>
      </c>
      <c r="M15" s="269">
        <v>2096</v>
      </c>
      <c r="N15" s="270">
        <v>-99.5</v>
      </c>
    </row>
    <row r="16" spans="1:16">
      <c r="A16" s="248"/>
      <c r="B16" s="244"/>
      <c r="C16" s="244"/>
      <c r="D16" s="244"/>
      <c r="E16" s="244"/>
      <c r="F16" s="244"/>
      <c r="G16" s="1151" t="s">
        <v>482</v>
      </c>
      <c r="H16" s="1152"/>
      <c r="I16" s="1152"/>
      <c r="J16" s="1153"/>
      <c r="K16" s="268">
        <v>-462832</v>
      </c>
      <c r="L16" s="268">
        <v>-12155</v>
      </c>
      <c r="M16" s="269">
        <v>-9609</v>
      </c>
      <c r="N16" s="270">
        <v>26.5</v>
      </c>
    </row>
    <row r="17" spans="1:16">
      <c r="A17" s="248"/>
      <c r="B17" s="244"/>
      <c r="C17" s="244"/>
      <c r="D17" s="244"/>
      <c r="E17" s="244"/>
      <c r="F17" s="244"/>
      <c r="G17" s="1151" t="s">
        <v>169</v>
      </c>
      <c r="H17" s="1152"/>
      <c r="I17" s="1152"/>
      <c r="J17" s="1153"/>
      <c r="K17" s="268">
        <v>4812760</v>
      </c>
      <c r="L17" s="268">
        <v>126392</v>
      </c>
      <c r="M17" s="269">
        <v>101883</v>
      </c>
      <c r="N17" s="270">
        <v>24.1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3" t="s">
        <v>487</v>
      </c>
      <c r="H21" s="1144"/>
      <c r="I21" s="1144"/>
      <c r="J21" s="1145"/>
      <c r="K21" s="280">
        <v>13.21</v>
      </c>
      <c r="L21" s="281">
        <v>9.81</v>
      </c>
      <c r="M21" s="282">
        <v>3.4</v>
      </c>
      <c r="N21" s="249"/>
      <c r="O21" s="283"/>
      <c r="P21" s="279"/>
    </row>
    <row r="22" spans="1:16" s="284" customFormat="1">
      <c r="A22" s="279"/>
      <c r="B22" s="249"/>
      <c r="C22" s="249"/>
      <c r="D22" s="249"/>
      <c r="E22" s="249"/>
      <c r="F22" s="249"/>
      <c r="G22" s="1143" t="s">
        <v>488</v>
      </c>
      <c r="H22" s="1144"/>
      <c r="I22" s="1144"/>
      <c r="J22" s="1145"/>
      <c r="K22" s="285">
        <v>101</v>
      </c>
      <c r="L22" s="286">
        <v>97.8</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6" t="s">
        <v>469</v>
      </c>
      <c r="L30" s="254"/>
      <c r="M30" s="255" t="s">
        <v>470</v>
      </c>
      <c r="N30" s="256"/>
    </row>
    <row r="31" spans="1:16">
      <c r="A31" s="248"/>
      <c r="B31" s="244"/>
      <c r="C31" s="244"/>
      <c r="D31" s="244"/>
      <c r="E31" s="244"/>
      <c r="F31" s="244"/>
      <c r="G31" s="257"/>
      <c r="H31" s="258"/>
      <c r="I31" s="258"/>
      <c r="J31" s="259"/>
      <c r="K31" s="1147"/>
      <c r="L31" s="260" t="s">
        <v>471</v>
      </c>
      <c r="M31" s="261" t="s">
        <v>472</v>
      </c>
      <c r="N31" s="262" t="s">
        <v>473</v>
      </c>
    </row>
    <row r="32" spans="1:16" ht="27" customHeight="1">
      <c r="A32" s="248"/>
      <c r="B32" s="244"/>
      <c r="C32" s="244"/>
      <c r="D32" s="244"/>
      <c r="E32" s="244"/>
      <c r="F32" s="244"/>
      <c r="G32" s="1159" t="s">
        <v>492</v>
      </c>
      <c r="H32" s="1160"/>
      <c r="I32" s="1160"/>
      <c r="J32" s="1161"/>
      <c r="K32" s="294">
        <v>3415886</v>
      </c>
      <c r="L32" s="294">
        <v>89708</v>
      </c>
      <c r="M32" s="295">
        <v>68295</v>
      </c>
      <c r="N32" s="296">
        <v>31.4</v>
      </c>
    </row>
    <row r="33" spans="1:16" ht="13.5" customHeight="1">
      <c r="A33" s="248"/>
      <c r="B33" s="244"/>
      <c r="C33" s="244"/>
      <c r="D33" s="244"/>
      <c r="E33" s="244"/>
      <c r="F33" s="244"/>
      <c r="G33" s="1159" t="s">
        <v>493</v>
      </c>
      <c r="H33" s="1160"/>
      <c r="I33" s="1160"/>
      <c r="J33" s="1161"/>
      <c r="K33" s="294" t="s">
        <v>479</v>
      </c>
      <c r="L33" s="294" t="s">
        <v>479</v>
      </c>
      <c r="M33" s="295" t="s">
        <v>479</v>
      </c>
      <c r="N33" s="296" t="s">
        <v>479</v>
      </c>
    </row>
    <row r="34" spans="1:16" ht="27" customHeight="1">
      <c r="A34" s="248"/>
      <c r="B34" s="244"/>
      <c r="C34" s="244"/>
      <c r="D34" s="244"/>
      <c r="E34" s="244"/>
      <c r="F34" s="244"/>
      <c r="G34" s="1159" t="s">
        <v>494</v>
      </c>
      <c r="H34" s="1160"/>
      <c r="I34" s="1160"/>
      <c r="J34" s="1161"/>
      <c r="K34" s="294" t="s">
        <v>479</v>
      </c>
      <c r="L34" s="294" t="s">
        <v>479</v>
      </c>
      <c r="M34" s="295">
        <v>20</v>
      </c>
      <c r="N34" s="296" t="s">
        <v>479</v>
      </c>
    </row>
    <row r="35" spans="1:16" ht="27" customHeight="1">
      <c r="A35" s="248"/>
      <c r="B35" s="244"/>
      <c r="C35" s="244"/>
      <c r="D35" s="244"/>
      <c r="E35" s="244"/>
      <c r="F35" s="244"/>
      <c r="G35" s="1159" t="s">
        <v>495</v>
      </c>
      <c r="H35" s="1160"/>
      <c r="I35" s="1160"/>
      <c r="J35" s="1161"/>
      <c r="K35" s="294">
        <v>347027</v>
      </c>
      <c r="L35" s="294">
        <v>9114</v>
      </c>
      <c r="M35" s="295">
        <v>17270</v>
      </c>
      <c r="N35" s="296">
        <v>-47.2</v>
      </c>
    </row>
    <row r="36" spans="1:16" ht="27" customHeight="1">
      <c r="A36" s="248"/>
      <c r="B36" s="244"/>
      <c r="C36" s="244"/>
      <c r="D36" s="244"/>
      <c r="E36" s="244"/>
      <c r="F36" s="244"/>
      <c r="G36" s="1159" t="s">
        <v>496</v>
      </c>
      <c r="H36" s="1160"/>
      <c r="I36" s="1160"/>
      <c r="J36" s="1161"/>
      <c r="K36" s="294" t="s">
        <v>479</v>
      </c>
      <c r="L36" s="294" t="s">
        <v>479</v>
      </c>
      <c r="M36" s="295">
        <v>2908</v>
      </c>
      <c r="N36" s="296" t="s">
        <v>479</v>
      </c>
    </row>
    <row r="37" spans="1:16" ht="13.5" customHeight="1">
      <c r="A37" s="248"/>
      <c r="B37" s="244"/>
      <c r="C37" s="244"/>
      <c r="D37" s="244"/>
      <c r="E37" s="244"/>
      <c r="F37" s="244"/>
      <c r="G37" s="1159" t="s">
        <v>497</v>
      </c>
      <c r="H37" s="1160"/>
      <c r="I37" s="1160"/>
      <c r="J37" s="1161"/>
      <c r="K37" s="294">
        <v>15242</v>
      </c>
      <c r="L37" s="294">
        <v>400</v>
      </c>
      <c r="M37" s="295">
        <v>1444</v>
      </c>
      <c r="N37" s="296">
        <v>-72.3</v>
      </c>
    </row>
    <row r="38" spans="1:16" ht="27" customHeight="1">
      <c r="A38" s="248"/>
      <c r="B38" s="244"/>
      <c r="C38" s="244"/>
      <c r="D38" s="244"/>
      <c r="E38" s="244"/>
      <c r="F38" s="244"/>
      <c r="G38" s="1162" t="s">
        <v>498</v>
      </c>
      <c r="H38" s="1163"/>
      <c r="I38" s="1163"/>
      <c r="J38" s="1164"/>
      <c r="K38" s="297" t="s">
        <v>479</v>
      </c>
      <c r="L38" s="297" t="s">
        <v>479</v>
      </c>
      <c r="M38" s="298">
        <v>7</v>
      </c>
      <c r="N38" s="299" t="s">
        <v>479</v>
      </c>
      <c r="O38" s="293"/>
    </row>
    <row r="39" spans="1:16">
      <c r="A39" s="248"/>
      <c r="B39" s="244"/>
      <c r="C39" s="244"/>
      <c r="D39" s="244"/>
      <c r="E39" s="244"/>
      <c r="F39" s="244"/>
      <c r="G39" s="1162" t="s">
        <v>499</v>
      </c>
      <c r="H39" s="1163"/>
      <c r="I39" s="1163"/>
      <c r="J39" s="1164"/>
      <c r="K39" s="300">
        <v>-142000</v>
      </c>
      <c r="L39" s="300">
        <v>-3729</v>
      </c>
      <c r="M39" s="301">
        <v>-4412</v>
      </c>
      <c r="N39" s="302">
        <v>-15.5</v>
      </c>
      <c r="O39" s="293"/>
    </row>
    <row r="40" spans="1:16" ht="27" customHeight="1">
      <c r="A40" s="248"/>
      <c r="B40" s="244"/>
      <c r="C40" s="244"/>
      <c r="D40" s="244"/>
      <c r="E40" s="244"/>
      <c r="F40" s="244"/>
      <c r="G40" s="1159" t="s">
        <v>500</v>
      </c>
      <c r="H40" s="1160"/>
      <c r="I40" s="1160"/>
      <c r="J40" s="1161"/>
      <c r="K40" s="300">
        <v>-2963482</v>
      </c>
      <c r="L40" s="300">
        <v>-77827</v>
      </c>
      <c r="M40" s="301">
        <v>-58381</v>
      </c>
      <c r="N40" s="302">
        <v>33.299999999999997</v>
      </c>
      <c r="O40" s="293"/>
    </row>
    <row r="41" spans="1:16">
      <c r="A41" s="248"/>
      <c r="B41" s="244"/>
      <c r="C41" s="244"/>
      <c r="D41" s="244"/>
      <c r="E41" s="244"/>
      <c r="F41" s="244"/>
      <c r="G41" s="1165" t="s">
        <v>280</v>
      </c>
      <c r="H41" s="1166"/>
      <c r="I41" s="1166"/>
      <c r="J41" s="1167"/>
      <c r="K41" s="294">
        <v>672673</v>
      </c>
      <c r="L41" s="300">
        <v>17666</v>
      </c>
      <c r="M41" s="301">
        <v>27153</v>
      </c>
      <c r="N41" s="302">
        <v>-34.9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4" t="s">
        <v>469</v>
      </c>
      <c r="J49" s="1156" t="s">
        <v>504</v>
      </c>
      <c r="K49" s="1157"/>
      <c r="L49" s="1157"/>
      <c r="M49" s="1157"/>
      <c r="N49" s="1158"/>
    </row>
    <row r="50" spans="1:14">
      <c r="A50" s="248"/>
      <c r="B50" s="244"/>
      <c r="C50" s="244"/>
      <c r="D50" s="244"/>
      <c r="E50" s="244"/>
      <c r="F50" s="244"/>
      <c r="G50" s="312"/>
      <c r="H50" s="313"/>
      <c r="I50" s="1155"/>
      <c r="J50" s="314" t="s">
        <v>505</v>
      </c>
      <c r="K50" s="315" t="s">
        <v>506</v>
      </c>
      <c r="L50" s="316" t="s">
        <v>507</v>
      </c>
      <c r="M50" s="317" t="s">
        <v>508</v>
      </c>
      <c r="N50" s="318" t="s">
        <v>509</v>
      </c>
    </row>
    <row r="51" spans="1:14">
      <c r="A51" s="248"/>
      <c r="B51" s="244"/>
      <c r="C51" s="244"/>
      <c r="D51" s="244"/>
      <c r="E51" s="244"/>
      <c r="F51" s="244"/>
      <c r="G51" s="310" t="s">
        <v>510</v>
      </c>
      <c r="H51" s="311"/>
      <c r="I51" s="319">
        <v>7737181</v>
      </c>
      <c r="J51" s="320">
        <v>193764</v>
      </c>
      <c r="K51" s="321">
        <v>41.4</v>
      </c>
      <c r="L51" s="322">
        <v>67201</v>
      </c>
      <c r="M51" s="323">
        <v>-22.2</v>
      </c>
      <c r="N51" s="324">
        <v>63.6</v>
      </c>
    </row>
    <row r="52" spans="1:14">
      <c r="A52" s="248"/>
      <c r="B52" s="244"/>
      <c r="C52" s="244"/>
      <c r="D52" s="244"/>
      <c r="E52" s="244"/>
      <c r="F52" s="244"/>
      <c r="G52" s="325"/>
      <c r="H52" s="326" t="s">
        <v>511</v>
      </c>
      <c r="I52" s="327">
        <v>2822164</v>
      </c>
      <c r="J52" s="328">
        <v>70676</v>
      </c>
      <c r="K52" s="329">
        <v>9.5</v>
      </c>
      <c r="L52" s="330">
        <v>35210</v>
      </c>
      <c r="M52" s="331">
        <v>-14.6</v>
      </c>
      <c r="N52" s="332">
        <v>24.1</v>
      </c>
    </row>
    <row r="53" spans="1:14">
      <c r="A53" s="248"/>
      <c r="B53" s="244"/>
      <c r="C53" s="244"/>
      <c r="D53" s="244"/>
      <c r="E53" s="244"/>
      <c r="F53" s="244"/>
      <c r="G53" s="310" t="s">
        <v>512</v>
      </c>
      <c r="H53" s="311"/>
      <c r="I53" s="319">
        <v>6730602</v>
      </c>
      <c r="J53" s="320">
        <v>170098</v>
      </c>
      <c r="K53" s="321">
        <v>-12.2</v>
      </c>
      <c r="L53" s="322">
        <v>75709</v>
      </c>
      <c r="M53" s="323">
        <v>12.7</v>
      </c>
      <c r="N53" s="324">
        <v>-24.9</v>
      </c>
    </row>
    <row r="54" spans="1:14">
      <c r="A54" s="248"/>
      <c r="B54" s="244"/>
      <c r="C54" s="244"/>
      <c r="D54" s="244"/>
      <c r="E54" s="244"/>
      <c r="F54" s="244"/>
      <c r="G54" s="325"/>
      <c r="H54" s="326" t="s">
        <v>511</v>
      </c>
      <c r="I54" s="327">
        <v>3708960</v>
      </c>
      <c r="J54" s="328">
        <v>93734</v>
      </c>
      <c r="K54" s="329">
        <v>32.6</v>
      </c>
      <c r="L54" s="330">
        <v>35212</v>
      </c>
      <c r="M54" s="331">
        <v>0</v>
      </c>
      <c r="N54" s="332">
        <v>32.6</v>
      </c>
    </row>
    <row r="55" spans="1:14">
      <c r="A55" s="248"/>
      <c r="B55" s="244"/>
      <c r="C55" s="244"/>
      <c r="D55" s="244"/>
      <c r="E55" s="244"/>
      <c r="F55" s="244"/>
      <c r="G55" s="310" t="s">
        <v>513</v>
      </c>
      <c r="H55" s="311"/>
      <c r="I55" s="319">
        <v>3065629</v>
      </c>
      <c r="J55" s="320">
        <v>78223</v>
      </c>
      <c r="K55" s="321">
        <v>-54</v>
      </c>
      <c r="L55" s="322">
        <v>90961</v>
      </c>
      <c r="M55" s="323">
        <v>20.100000000000001</v>
      </c>
      <c r="N55" s="324">
        <v>-74.099999999999994</v>
      </c>
    </row>
    <row r="56" spans="1:14">
      <c r="A56" s="248"/>
      <c r="B56" s="244"/>
      <c r="C56" s="244"/>
      <c r="D56" s="244"/>
      <c r="E56" s="244"/>
      <c r="F56" s="244"/>
      <c r="G56" s="325"/>
      <c r="H56" s="326" t="s">
        <v>511</v>
      </c>
      <c r="I56" s="327">
        <v>1296488</v>
      </c>
      <c r="J56" s="328">
        <v>33081</v>
      </c>
      <c r="K56" s="329">
        <v>-64.7</v>
      </c>
      <c r="L56" s="330">
        <v>37720</v>
      </c>
      <c r="M56" s="331">
        <v>7.1</v>
      </c>
      <c r="N56" s="332">
        <v>-71.8</v>
      </c>
    </row>
    <row r="57" spans="1:14">
      <c r="A57" s="248"/>
      <c r="B57" s="244"/>
      <c r="C57" s="244"/>
      <c r="D57" s="244"/>
      <c r="E57" s="244"/>
      <c r="F57" s="244"/>
      <c r="G57" s="310" t="s">
        <v>514</v>
      </c>
      <c r="H57" s="311"/>
      <c r="I57" s="319">
        <v>4462760</v>
      </c>
      <c r="J57" s="320">
        <v>115487</v>
      </c>
      <c r="K57" s="321">
        <v>47.6</v>
      </c>
      <c r="L57" s="322">
        <v>106614</v>
      </c>
      <c r="M57" s="323">
        <v>17.2</v>
      </c>
      <c r="N57" s="324">
        <v>30.4</v>
      </c>
    </row>
    <row r="58" spans="1:14">
      <c r="A58" s="248"/>
      <c r="B58" s="244"/>
      <c r="C58" s="244"/>
      <c r="D58" s="244"/>
      <c r="E58" s="244"/>
      <c r="F58" s="244"/>
      <c r="G58" s="325"/>
      <c r="H58" s="326" t="s">
        <v>511</v>
      </c>
      <c r="I58" s="327">
        <v>2225477</v>
      </c>
      <c r="J58" s="328">
        <v>57591</v>
      </c>
      <c r="K58" s="329">
        <v>74.099999999999994</v>
      </c>
      <c r="L58" s="330">
        <v>45545</v>
      </c>
      <c r="M58" s="331">
        <v>20.7</v>
      </c>
      <c r="N58" s="332">
        <v>53.4</v>
      </c>
    </row>
    <row r="59" spans="1:14">
      <c r="A59" s="248"/>
      <c r="B59" s="244"/>
      <c r="C59" s="244"/>
      <c r="D59" s="244"/>
      <c r="E59" s="244"/>
      <c r="F59" s="244"/>
      <c r="G59" s="310" t="s">
        <v>515</v>
      </c>
      <c r="H59" s="311"/>
      <c r="I59" s="319">
        <v>3977766</v>
      </c>
      <c r="J59" s="320">
        <v>104464</v>
      </c>
      <c r="K59" s="321">
        <v>-9.5</v>
      </c>
      <c r="L59" s="322">
        <v>85459</v>
      </c>
      <c r="M59" s="323">
        <v>-19.8</v>
      </c>
      <c r="N59" s="324">
        <v>10.3</v>
      </c>
    </row>
    <row r="60" spans="1:14">
      <c r="A60" s="248"/>
      <c r="B60" s="244"/>
      <c r="C60" s="244"/>
      <c r="D60" s="244"/>
      <c r="E60" s="244"/>
      <c r="F60" s="244"/>
      <c r="G60" s="325"/>
      <c r="H60" s="326" t="s">
        <v>511</v>
      </c>
      <c r="I60" s="333">
        <v>1809934</v>
      </c>
      <c r="J60" s="328">
        <v>47532</v>
      </c>
      <c r="K60" s="329">
        <v>-17.5</v>
      </c>
      <c r="L60" s="330">
        <v>44378</v>
      </c>
      <c r="M60" s="331">
        <v>-2.6</v>
      </c>
      <c r="N60" s="332">
        <v>-14.9</v>
      </c>
    </row>
    <row r="61" spans="1:14">
      <c r="A61" s="248"/>
      <c r="B61" s="244"/>
      <c r="C61" s="244"/>
      <c r="D61" s="244"/>
      <c r="E61" s="244"/>
      <c r="F61" s="244"/>
      <c r="G61" s="310" t="s">
        <v>516</v>
      </c>
      <c r="H61" s="334"/>
      <c r="I61" s="335">
        <v>5194788</v>
      </c>
      <c r="J61" s="336">
        <v>132407</v>
      </c>
      <c r="K61" s="337">
        <v>2.7</v>
      </c>
      <c r="L61" s="338">
        <v>85189</v>
      </c>
      <c r="M61" s="339">
        <v>1.6</v>
      </c>
      <c r="N61" s="324">
        <v>1.1000000000000001</v>
      </c>
    </row>
    <row r="62" spans="1:14">
      <c r="A62" s="248"/>
      <c r="B62" s="244"/>
      <c r="C62" s="244"/>
      <c r="D62" s="244"/>
      <c r="E62" s="244"/>
      <c r="F62" s="244"/>
      <c r="G62" s="325"/>
      <c r="H62" s="326" t="s">
        <v>511</v>
      </c>
      <c r="I62" s="327">
        <v>2372605</v>
      </c>
      <c r="J62" s="328">
        <v>60523</v>
      </c>
      <c r="K62" s="329">
        <v>6.8</v>
      </c>
      <c r="L62" s="330">
        <v>39613</v>
      </c>
      <c r="M62" s="331">
        <v>2.1</v>
      </c>
      <c r="N62" s="332">
        <v>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8" t="s">
        <v>3</v>
      </c>
      <c r="D47" s="1168"/>
      <c r="E47" s="1169"/>
      <c r="F47" s="11">
        <v>24.6</v>
      </c>
      <c r="G47" s="12">
        <v>29.69</v>
      </c>
      <c r="H47" s="12">
        <v>32.57</v>
      </c>
      <c r="I47" s="12">
        <v>36.17</v>
      </c>
      <c r="J47" s="13">
        <v>41.23</v>
      </c>
    </row>
    <row r="48" spans="2:10" ht="57.75" customHeight="1">
      <c r="B48" s="14"/>
      <c r="C48" s="1170" t="s">
        <v>4</v>
      </c>
      <c r="D48" s="1170"/>
      <c r="E48" s="1171"/>
      <c r="F48" s="15">
        <v>6.28</v>
      </c>
      <c r="G48" s="16">
        <v>6.07</v>
      </c>
      <c r="H48" s="16">
        <v>6.84</v>
      </c>
      <c r="I48" s="16">
        <v>6.93</v>
      </c>
      <c r="J48" s="17">
        <v>6.68</v>
      </c>
    </row>
    <row r="49" spans="2:10" ht="57.75" customHeight="1" thickBot="1">
      <c r="B49" s="18"/>
      <c r="C49" s="1172" t="s">
        <v>5</v>
      </c>
      <c r="D49" s="1172"/>
      <c r="E49" s="1173"/>
      <c r="F49" s="19">
        <v>1.48</v>
      </c>
      <c r="G49" s="20">
        <v>1.8</v>
      </c>
      <c r="H49" s="20">
        <v>3.48</v>
      </c>
      <c r="I49" s="20">
        <v>0.1</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2017-02-27T02:06:50Z</cp:lastPrinted>
  <dcterms:created xsi:type="dcterms:W3CDTF">2017-01-25T04:34:46Z</dcterms:created>
  <dcterms:modified xsi:type="dcterms:W3CDTF">2017-05-23T02:17:34Z</dcterms:modified>
  <cp:category/>
</cp:coreProperties>
</file>