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firstSheet="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AM37" i="9"/>
  <c r="C37" i="9"/>
  <c r="CO36" i="9"/>
  <c r="CO37" i="9" s="1"/>
  <c r="CO38" i="9" s="1"/>
  <c r="AM36" i="9"/>
  <c r="C36" i="9"/>
  <c r="CO35" i="9"/>
  <c r="AM35" i="9"/>
  <c r="C35" i="9"/>
  <c r="CO34" i="9"/>
  <c r="BW34" i="9"/>
  <c r="BW35" i="9" s="1"/>
  <c r="BW36" i="9" s="1"/>
  <c r="BW37" i="9" s="1"/>
  <c r="BW38" i="9" s="1"/>
  <c r="BW39"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l="1"/>
  <c r="BE35" i="9" s="1"/>
  <c r="BE36" i="9" s="1"/>
  <c r="BE37" i="9" s="1"/>
  <c r="AM34" i="9"/>
</calcChain>
</file>

<file path=xl/sharedStrings.xml><?xml version="1.0" encoding="utf-8"?>
<sst xmlns="http://schemas.openxmlformats.org/spreadsheetml/2006/main" count="1061" uniqueCount="568">
  <si>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</si>
  <si>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</si>
  <si>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</si>
  <si>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</si>
  <si>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</si>
  <si>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</si>
  <si>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</si>
  <si>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</si>
  <si>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</si>
  <si>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</si>
  <si>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</si>
  <si>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</si>
  <si>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</si>
  <si>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</si>
  <si>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</si>
  <si>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</si>
  <si>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</si>
  <si>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</si>
  <si>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</si>
  <si>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</si>
  <si>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</si>
  <si>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</si>
  <si>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</si>
  <si>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</si>
  <si>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</si>
  <si>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</si>
  <si>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</si>
  <si>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</si>
  <si>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</si>
  <si>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</si>
  <si>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</si>
  <si>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</si>
  <si>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</si>
  <si>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</si>
  <si>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</si>
  <si>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</si>
  <si>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</si>
  <si>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</si>
  <si>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</si>
  <si>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</si>
  <si>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</si>
  <si>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</si>
  <si>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</si>
  <si>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</si>
  <si>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</si>
  <si>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</si>
  <si>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</si>
  <si>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</si>
  <si>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</si>
  <si>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</si>
  <si>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</si>
  <si>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</si>
  <si>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</si>
  <si>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</si>
  <si>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</si>
  <si>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</si>
  <si>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</si>
  <si>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</si>
  <si>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</si>
  <si>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</si>
  <si>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</si>
  <si>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</si>
  <si>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</si>
  <si>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</si>
  <si>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</si>
  <si>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</si>
  <si>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</si>
  <si>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</si>
  <si>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</si>
  <si>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</si>
  <si>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</si>
  <si>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</si>
  <si>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</si>
  <si>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</si>
  <si>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</si>
  <si>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</si>
  <si>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</si>
  <si>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</si>
  <si>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</si>
  <si>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</si>
  <si>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</si>
  <si>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</si>
  <si>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</si>
  <si>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</si>
  <si>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</si>
  <si>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</si>
  <si>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</si>
  <si>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</si>
  <si>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</si>
  <si>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</si>
  <si>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</si>
  <si>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</si>
  <si>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</si>
  <si>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</si>
  <si>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</si>
  <si>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</si>
  <si>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</si>
  <si>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</si>
  <si>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</si>
  <si>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</si>
  <si>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</si>
  <si>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</si>
  <si>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</si>
  <si>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</si>
  <si>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</si>
  <si>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</si>
  <si>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</si>
  <si>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</si>
  <si>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</si>
  <si>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</si>
  <si>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</si>
  <si>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</si>
  <si>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</si>
  <si>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</si>
  <si>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</si>
  <si>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</si>
  <si>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</si>
  <si>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</si>
  <si>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</si>
  <si>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</si>
  <si>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</si>
  <si>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</si>
  <si>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</si>
  <si>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</si>
  <si>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</si>
  <si>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</si>
  <si>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</si>
  <si>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</si>
  <si>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</si>
  <si>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</si>
  <si>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</si>
  <si>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</si>
  <si>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</si>
  <si>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</si>
  <si>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</si>
  <si>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</si>
  <si>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</si>
  <si>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</si>
  <si>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</si>
  <si>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</si>
  <si>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</si>
  <si>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</si>
  <si>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</si>
  <si>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</si>
  <si>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</si>
  <si>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</si>
  <si>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</si>
  <si>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</si>
  <si>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</si>
  <si>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</si>
  <si>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</si>
  <si>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</si>
  <si>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</si>
  <si>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</si>
  <si>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</si>
  <si>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</si>
  <si>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</si>
  <si>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</si>
  <si>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</si>
  <si>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</si>
  <si>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</si>
  <si>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</si>
  <si>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</si>
  <si>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</si>
  <si>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</si>
  <si>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</si>
  <si>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</si>
  <si>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</si>
  <si>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</si>
  <si>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</si>
  <si>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</si>
  <si>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</si>
  <si>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</si>
  <si>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</si>
  <si>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</si>
  <si>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</si>
  <si>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</si>
  <si>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</si>
  <si>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</si>
  <si>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</si>
  <si>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</si>
  <si>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</si>
  <si>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</si>
  <si>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</si>
  <si>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</si>
  <si>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</si>
  <si>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</si>
  <si>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</si>
  <si>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</si>
  <si>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</si>
  <si>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</si>
  <si>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</si>
  <si>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</si>
  <si>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</si>
  <si>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</si>
  <si>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</si>
  <si>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大分県宇佐市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</si>
  <si>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</si>
  <si>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</si>
  <si>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</si>
  <si>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</si>
  <si>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</si>
  <si>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</si>
  <si>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</si>
  <si>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</si>
  <si>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</si>
  <si>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</si>
  <si>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</si>
  <si>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</si>
  <si>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</si>
  <si>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</si>
  <si>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</si>
  <si>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</si>
  <si>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</si>
  <si>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</si>
  <si>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</si>
  <si>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</si>
  <si>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</si>
  <si>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</si>
  <si>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</si>
  <si>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</si>
  <si>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</si>
  <si>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</si>
  <si>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</si>
  <si>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</si>
  <si>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</si>
  <si>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</si>
  <si>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</si>
  <si>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</si>
  <si>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</si>
  <si>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</si>
  <si>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</si>
  <si>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</si>
  <si>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</si>
  <si>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</si>
  <si>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</si>
  <si>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</si>
  <si>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</si>
  <si>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</si>
  <si>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</si>
  <si>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</si>
  <si>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</si>
  <si>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</si>
  <si>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</si>
  <si>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</si>
  <si>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</si>
  <si>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</si>
  <si>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</si>
  <si>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</si>
  <si>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</si>
  <si>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</si>
  <si>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</si>
  <si>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</si>
  <si>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</si>
  <si>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</si>
  <si>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</si>
  <si>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</si>
  <si>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</si>
  <si>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</si>
  <si>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</si>
  <si>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</si>
  <si>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</si>
  <si>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</si>
  <si>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</si>
  <si>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</si>
  <si>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</si>
  <si>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</si>
  <si>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</si>
  <si>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</si>
  <si>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</si>
  <si>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</si>
  <si>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</si>
  <si>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</si>
  <si>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</si>
  <si>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</si>
  <si>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</si>
  <si>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</si>
  <si>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</si>
  <si>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</si>
  <si>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</si>
  <si>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</si>
  <si>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</si>
  <si>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</si>
  <si>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</si>
  <si>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</si>
  <si>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</si>
  <si>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</si>
  <si>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</si>
  <si>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</si>
  <si>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</si>
  <si>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</si>
  <si>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</si>
  <si>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</si>
  <si>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</si>
  <si>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</si>
  <si>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</si>
  <si>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</si>
  <si>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</si>
  <si>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</si>
  <si>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</si>
  <si>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</si>
  <si>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</si>
  <si>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</si>
  <si>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</si>
  <si>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</si>
  <si>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</si>
  <si>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</si>
  <si>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</si>
  <si>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</si>
  <si>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</si>
  <si>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</si>
  <si>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</si>
  <si>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</si>
  <si>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</si>
  <si>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</si>
  <si>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</si>
  <si>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</si>
  <si>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</si>
  <si>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</si>
  <si>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</si>
  <si>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</si>
  <si>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</si>
  <si>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</si>
  <si>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</si>
  <si>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</si>
  <si>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</si>
  <si>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</si>
  <si>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</si>
  <si>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</si>
  <si>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</si>
  <si>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</si>
  <si>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</si>
  <si>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</si>
  <si>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</si>
  <si>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</si>
  <si>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</si>
  <si>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</si>
  <si>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</si>
  <si>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</si>
  <si>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</si>
  <si>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</si>
  <si>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</si>
  <si>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</si>
  <si>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</si>
  <si>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</si>
  <si>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</si>
  <si>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</si>
  <si>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大分県宇佐市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</si>
  <si>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</si>
  <si>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</si>
  <si>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</si>
  <si>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</si>
  <si>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</si>
  <si>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</si>
  <si>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</si>
  <si>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</si>
  <si>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</si>
  <si>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</si>
  <si>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</si>
  <si>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</si>
  <si>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</si>
  <si>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</si>
  <si>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</si>
  <si>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</si>
  <si>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</si>
  <si>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</si>
  <si>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</si>
  <si>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</si>
  <si>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</si>
  <si>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</si>
  <si>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</si>
  <si>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</si>
  <si>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</si>
  <si>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</si>
  <si>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</si>
  <si>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</si>
  <si>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</si>
  <si>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</si>
  <si>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</si>
  <si>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</si>
  <si>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</si>
  <si>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</si>
  <si>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</si>
  <si>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</si>
  <si>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</si>
  <si>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</si>
  <si>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</si>
  <si>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簡易水道事業特別会計</t>
    <phoneticPr fontId="5"/>
  </si>
  <si>
    <t>公共下水道事業特別会計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</si>
  <si>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</si>
  <si>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</si>
  <si>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</si>
  <si>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</si>
  <si>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</si>
  <si>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</si>
  <si>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</si>
  <si>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</si>
  <si>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</si>
  <si>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</si>
  <si>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</si>
  <si>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</si>
  <si>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</si>
  <si>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</si>
  <si>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</si>
  <si>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</si>
  <si>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</si>
  <si>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</si>
  <si>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</si>
  <si>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</si>
  <si>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</si>
  <si>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</si>
  <si>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</si>
  <si>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</si>
  <si>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</si>
  <si>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</si>
  <si>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</si>
  <si>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</si>
  <si>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</si>
  <si>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</si>
  <si>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</si>
  <si>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</si>
  <si>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</si>
  <si>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</si>
  <si>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</si>
  <si>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</si>
  <si>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</si>
  <si>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</si>
  <si>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</si>
  <si>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</si>
  <si>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</si>
  <si>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</si>
  <si>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</si>
  <si>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</si>
  <si>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</si>
  <si>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</si>
  <si>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</si>
  <si>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</si>
  <si>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</si>
  <si>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</si>
  <si>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</si>
  <si>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</si>
  <si>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</si>
  <si>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</si>
  <si>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</si>
  <si>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</si>
  <si>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</si>
  <si>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</si>
  <si>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</si>
  <si>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</si>
  <si>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</si>
  <si>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</si>
  <si>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</si>
  <si>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</si>
  <si>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</si>
  <si>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</si>
  <si>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</si>
  <si>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</si>
  <si>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</si>
  <si>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</si>
  <si>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</si>
  <si>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</si>
  <si>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</si>
  <si>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</si>
  <si>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</si>
  <si>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</si>
  <si>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</si>
  <si>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</si>
  <si>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</si>
  <si>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</si>
  <si>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</si>
  <si>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</si>
  <si>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</si>
  <si>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</si>
  <si>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</si>
  <si>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</si>
  <si>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</si>
  <si>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</si>
  <si>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</si>
  <si>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</si>
  <si>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</si>
  <si>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</si>
  <si>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</si>
  <si>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</si>
  <si>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</si>
  <si>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</si>
  <si>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</si>
  <si>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</si>
  <si>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</si>
  <si>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</si>
  <si>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</si>
  <si>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</si>
  <si>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</si>
  <si>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</si>
  <si>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</si>
  <si>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</si>
  <si>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</si>
  <si>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</si>
  <si>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</si>
  <si>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</si>
  <si>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</si>
  <si>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</si>
  <si>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</si>
  <si>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</si>
  <si>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</si>
  <si>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</si>
  <si>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</si>
  <si>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</si>
  <si>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</si>
  <si>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</si>
  <si>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</si>
  <si>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</si>
  <si>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</si>
  <si>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</si>
  <si>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</si>
  <si>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</si>
  <si>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</si>
  <si>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</si>
  <si>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</si>
  <si>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</si>
  <si>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</si>
  <si>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</si>
  <si>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</si>
  <si>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</si>
  <si>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</si>
  <si>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</si>
  <si>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</si>
  <si>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</si>
  <si>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</si>
  <si>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</si>
  <si>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2.90</t>
  </si>
  <si>
    <t>▲ 2.01</t>
  </si>
  <si>
    <t>一般会計</t>
  </si>
  <si>
    <t>水道事業会計</t>
  </si>
  <si>
    <t>介護保険特別会計</t>
  </si>
  <si>
    <t>公共下水道事業特別会計</t>
  </si>
  <si>
    <t>介護サービス事業特別会計</t>
  </si>
  <si>
    <t>簡易水道事業特別会計</t>
  </si>
  <si>
    <t>国民健康保険特別会計</t>
  </si>
  <si>
    <t>▲ 0.22</t>
  </si>
  <si>
    <t>農業集落排水事業特別会計</t>
  </si>
  <si>
    <t>その他会計（赤字）</t>
  </si>
  <si>
    <t>その他会計（黒字）</t>
  </si>
  <si>
    <t>基金から606百万円繰入</t>
    <rPh sb="0" eb="2">
      <t>キキン</t>
    </rPh>
    <rPh sb="7" eb="10">
      <t>ヒャクマンエン</t>
    </rPh>
    <rPh sb="10" eb="12">
      <t>クリイレ</t>
    </rPh>
    <phoneticPr fontId="2"/>
  </si>
  <si>
    <t>基金から63百万円繰入</t>
    <rPh sb="0" eb="2">
      <t>キキン</t>
    </rPh>
    <rPh sb="6" eb="9">
      <t>ヒャクマンエン</t>
    </rPh>
    <rPh sb="9" eb="11">
      <t>クリイレ</t>
    </rPh>
    <phoneticPr fontId="2"/>
  </si>
  <si>
    <t>-</t>
    <phoneticPr fontId="2"/>
  </si>
  <si>
    <t>法適用企業</t>
    <phoneticPr fontId="5"/>
  </si>
  <si>
    <t>法非適用企業</t>
    <phoneticPr fontId="5"/>
  </si>
  <si>
    <t>法非適用企業 基金から3百万円繰入</t>
    <phoneticPr fontId="5"/>
  </si>
  <si>
    <t>法非適用企業 基金から4百万円繰入</t>
    <phoneticPr fontId="5"/>
  </si>
  <si>
    <t>法非適用企業 基金から24百万円繰入</t>
    <phoneticPr fontId="5"/>
  </si>
  <si>
    <t>大分県消防補償等組合</t>
    <rPh sb="0" eb="3">
      <t>オオイタケン</t>
    </rPh>
    <rPh sb="3" eb="5">
      <t>ショウボウ</t>
    </rPh>
    <rPh sb="5" eb="7">
      <t>ホショウ</t>
    </rPh>
    <rPh sb="7" eb="8">
      <t>トウ</t>
    </rPh>
    <rPh sb="8" eb="10">
      <t>クミアイ</t>
    </rPh>
    <phoneticPr fontId="5"/>
  </si>
  <si>
    <t>基金から7百万円繰入</t>
    <rPh sb="0" eb="2">
      <t>キキン</t>
    </rPh>
    <rPh sb="5" eb="8">
      <t>ヒャクマンエン</t>
    </rPh>
    <rPh sb="8" eb="9">
      <t>ク</t>
    </rPh>
    <rPh sb="9" eb="10">
      <t>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</si>
  <si>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</si>
  <si>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基金から1百万円繰入</t>
    <rPh sb="0" eb="2">
      <t>キキン</t>
    </rPh>
    <rPh sb="5" eb="8">
      <t>ヒャクマンエン</t>
    </rPh>
    <rPh sb="8" eb="9">
      <t>ク</t>
    </rPh>
    <rPh sb="9" eb="10">
      <t>イ</t>
    </rPh>
    <phoneticPr fontId="2"/>
  </si>
  <si>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</si>
  <si>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</si>
  <si>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</si>
  <si>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</si>
  <si>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9" eb="12">
      <t>ヒャクマンエン</t>
    </rPh>
    <rPh sb="12" eb="13">
      <t>ク</t>
    </rPh>
    <rPh sb="13" eb="14">
      <t>イ</t>
    </rPh>
    <phoneticPr fontId="2"/>
  </si>
  <si>
    <t>宇佐・高田・国東広域事務組合</t>
    <rPh sb="0" eb="2">
      <t>ウサ</t>
    </rPh>
    <rPh sb="3" eb="5">
      <t>タカダ</t>
    </rPh>
    <rPh sb="6" eb="8">
      <t>クニサキ</t>
    </rPh>
    <rPh sb="8" eb="10">
      <t>コウイキ</t>
    </rPh>
    <rPh sb="10" eb="12">
      <t>ジム</t>
    </rPh>
    <rPh sb="12" eb="14">
      <t>クミアイ</t>
    </rPh>
    <phoneticPr fontId="5"/>
  </si>
  <si>
    <t>基金から32百万円繰入</t>
    <rPh sb="0" eb="2">
      <t>キキン</t>
    </rPh>
    <rPh sb="6" eb="9">
      <t>ヒャクマンエン</t>
    </rPh>
    <rPh sb="9" eb="10">
      <t>ク</t>
    </rPh>
    <rPh sb="10" eb="11">
      <t>イ</t>
    </rPh>
    <phoneticPr fontId="2"/>
  </si>
  <si>
    <t>－</t>
    <phoneticPr fontId="2"/>
  </si>
  <si>
    <t>宇佐市土地開発公社</t>
    <rPh sb="0" eb="3">
      <t>ウサシ</t>
    </rPh>
    <rPh sb="3" eb="5">
      <t>トチ</t>
    </rPh>
    <rPh sb="5" eb="7">
      <t>カイハツ</t>
    </rPh>
    <rPh sb="7" eb="9">
      <t>コウシャ</t>
    </rPh>
    <phoneticPr fontId="5"/>
  </si>
  <si>
    <t>-</t>
    <phoneticPr fontId="5"/>
  </si>
  <si>
    <t>（社）あじむ農業公社</t>
    <rPh sb="1" eb="2">
      <t>シャ</t>
    </rPh>
    <rPh sb="6" eb="8">
      <t>ノウギョウ</t>
    </rPh>
    <rPh sb="8" eb="10">
      <t>コウシャ</t>
    </rPh>
    <phoneticPr fontId="5"/>
  </si>
  <si>
    <t>（株）朝霧の庄</t>
    <rPh sb="1" eb="2">
      <t>カブ</t>
    </rPh>
    <rPh sb="3" eb="5">
      <t>アサギリ</t>
    </rPh>
    <rPh sb="6" eb="7">
      <t>ショウ</t>
    </rPh>
    <phoneticPr fontId="5"/>
  </si>
  <si>
    <t>（株）宇佐八幡駐車場</t>
    <rPh sb="1" eb="2">
      <t>カブ</t>
    </rPh>
    <rPh sb="3" eb="5">
      <t>ウサ</t>
    </rPh>
    <rPh sb="5" eb="7">
      <t>ハチマン</t>
    </rPh>
    <rPh sb="7" eb="10">
      <t>チュウシャジョウ</t>
    </rPh>
    <phoneticPr fontId="5"/>
  </si>
  <si>
    <t>（株）サン・グリーン宇佐</t>
    <rPh sb="1" eb="2">
      <t>カブ</t>
    </rPh>
    <rPh sb="10" eb="12">
      <t>ウサ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</si>
</sst>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76787</c:v>
                </c:pt>
                <c:pt idx="1">
                  <c:v>49169</c:v>
                </c:pt>
                <c:pt idx="2">
                  <c:v>68034</c:v>
                </c:pt>
                <c:pt idx="3">
                  <c:v>64202</c:v>
                </c:pt>
                <c:pt idx="4">
                  <c:v>64591</c:v>
                </c:pt>
              </c:numCache>
            </c:numRef>
          </c:val>
          <c:smooth val="0"/>
        </c:ser>
        <c:dLbls>
          <c:showLegendKey val="0"/>
          <c:showVal val="0"/>
          <c:showCatName val="0"/>
          <c:showSerName val="0"/>
          <c:showPercent val="0"/>
          <c:showBubbleSize val="0"/>
        </c:dLbls>
        <c:marker val="1"/>
        <c:smooth val="0"/>
        <c:axId val="112643456"/>
        <c:axId val="102777984"/>
      </c:lineChart>
      <c:catAx>
        <c:axId val="1126434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77984"/>
        <c:crosses val="autoZero"/>
        <c:auto val="1"/>
        <c:lblAlgn val="ctr"/>
        <c:lblOffset val="100"/>
        <c:tickLblSkip val="1"/>
        <c:tickMarkSkip val="1"/>
        <c:noMultiLvlLbl val="0"/>
      </c:catAx>
      <c:valAx>
        <c:axId val="1027779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4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9.2200000000000006</c:v>
                </c:pt>
                <c:pt idx="1">
                  <c:v>11.83</c:v>
                </c:pt>
                <c:pt idx="2">
                  <c:v>8.8000000000000007</c:v>
                </c:pt>
                <c:pt idx="3">
                  <c:v>10.58</c:v>
                </c:pt>
                <c:pt idx="4">
                  <c:v>8.7200000000000006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18.760000000000002</c:v>
                </c:pt>
                <c:pt idx="1">
                  <c:v>22.09</c:v>
                </c:pt>
                <c:pt idx="2">
                  <c:v>26.31</c:v>
                </c:pt>
                <c:pt idx="3">
                  <c:v>29.28</c:v>
                </c:pt>
                <c:pt idx="4">
                  <c:v>33.71</c:v>
                </c:pt>
              </c:numCache>
            </c:numRef>
          </c:val>
        </c:ser>
        <c:dLbls>
          <c:showLegendKey val="0"/>
          <c:showVal val="0"/>
          <c:showCatName val="0"/>
          <c:showSerName val="0"/>
          <c:showPercent val="0"/>
          <c:showBubbleSize val="0"/>
        </c:dLbls>
        <c:gapWidth val="250"/>
        <c:overlap val="100"/>
        <c:axId val="122031104"/>
        <c:axId val="122070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2.0299999999999998</c:v>
                </c:pt>
                <c:pt idx="1">
                  <c:v>2.57</c:v>
                </c:pt>
                <c:pt idx="2">
                  <c:v>-2.9</c:v>
                </c:pt>
                <c:pt idx="3">
                  <c:v>2.0099999999999998</c:v>
                </c:pt>
                <c:pt idx="4">
                  <c:v>-2.0099999999999998</c:v>
                </c:pt>
              </c:numCache>
            </c:numRef>
          </c:val>
          <c:smooth val="0"/>
        </c:ser>
        <c:dLbls>
          <c:showLegendKey val="0"/>
          <c:showVal val="0"/>
          <c:showCatName val="0"/>
          <c:showSerName val="0"/>
          <c:showPercent val="0"/>
          <c:showBubbleSize val="0"/>
        </c:dLbls>
        <c:marker val="1"/>
        <c:smooth val="0"/>
        <c:axId val="122031104"/>
        <c:axId val="122070144"/>
      </c:lineChart>
      <c:catAx>
        <c:axId val="12203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070144"/>
        <c:crosses val="autoZero"/>
        <c:auto val="1"/>
        <c:lblAlgn val="ctr"/>
        <c:lblOffset val="100"/>
        <c:tickLblSkip val="1"/>
        <c:tickMarkSkip val="1"/>
        <c:noMultiLvlLbl val="0"/>
      </c:catAx>
      <c:valAx>
        <c:axId val="12207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3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0.03</c:v>
                </c:pt>
                <c:pt idx="4">
                  <c:v>#N/A</c:v>
                </c:pt>
                <c:pt idx="5">
                  <c:v>0.02</c:v>
                </c:pt>
                <c:pt idx="6">
                  <c:v>#N/A</c:v>
                </c:pt>
                <c:pt idx="7">
                  <c:v>0.03</c:v>
                </c:pt>
                <c:pt idx="8">
                  <c:v>#N/A</c:v>
                </c:pt>
                <c:pt idx="9">
                  <c:v>0.03</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1.0900000000000001</c:v>
                </c:pt>
                <c:pt idx="2">
                  <c:v>#N/A</c:v>
                </c:pt>
                <c:pt idx="3">
                  <c:v>0.47</c:v>
                </c:pt>
                <c:pt idx="4">
                  <c:v>0.22</c:v>
                </c:pt>
                <c:pt idx="5">
                  <c:v>#N/A</c:v>
                </c:pt>
                <c:pt idx="6">
                  <c:v>#N/A</c:v>
                </c:pt>
                <c:pt idx="7">
                  <c:v>0.88</c:v>
                </c:pt>
                <c:pt idx="8">
                  <c:v>#N/A</c:v>
                </c:pt>
                <c:pt idx="9">
                  <c:v>0.08</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0.08</c:v>
                </c:pt>
                <c:pt idx="4">
                  <c:v>#N/A</c:v>
                </c:pt>
                <c:pt idx="5">
                  <c:v>0.05</c:v>
                </c:pt>
                <c:pt idx="6">
                  <c:v>#N/A</c:v>
                </c:pt>
                <c:pt idx="7">
                  <c:v>7.0000000000000007E-2</c:v>
                </c:pt>
                <c:pt idx="8">
                  <c:v>#N/A</c:v>
                </c:pt>
                <c:pt idx="9">
                  <c:v>0.09</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0.06</c:v>
                </c:pt>
                <c:pt idx="4">
                  <c:v>#N/A</c:v>
                </c:pt>
                <c:pt idx="5">
                  <c:v>0</c:v>
                </c:pt>
                <c:pt idx="6">
                  <c:v>#N/A</c:v>
                </c:pt>
                <c:pt idx="7">
                  <c:v>0.08</c:v>
                </c:pt>
                <c:pt idx="8">
                  <c:v>#N/A</c:v>
                </c:pt>
                <c:pt idx="9">
                  <c:v>0.1</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0.11</c:v>
                </c:pt>
                <c:pt idx="4">
                  <c:v>#N/A</c:v>
                </c:pt>
                <c:pt idx="5">
                  <c:v>0.06</c:v>
                </c:pt>
                <c:pt idx="6">
                  <c:v>#N/A</c:v>
                </c:pt>
                <c:pt idx="7">
                  <c:v>0.08</c:v>
                </c:pt>
                <c:pt idx="8">
                  <c:v>#N/A</c:v>
                </c:pt>
                <c:pt idx="9">
                  <c:v>0.11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0.33</c:v>
                </c:pt>
                <c:pt idx="2">
                  <c:v>#N/A</c:v>
                </c:pt>
                <c:pt idx="3">
                  <c:v>0.13</c:v>
                </c:pt>
                <c:pt idx="4">
                  <c:v>#N/A</c:v>
                </c:pt>
                <c:pt idx="5">
                  <c:v>0.65</c:v>
                </c:pt>
                <c:pt idx="6">
                  <c:v>#N/A</c:v>
                </c:pt>
                <c:pt idx="7">
                  <c:v>0.49</c:v>
                </c:pt>
                <c:pt idx="8">
                  <c:v>#N/A</c:v>
                </c:pt>
                <c:pt idx="9">
                  <c:v>0.73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6.81</c:v>
                </c:pt>
                <c:pt idx="2">
                  <c:v>#N/A</c:v>
                </c:pt>
                <c:pt idx="3">
                  <c:v>7.87</c:v>
                </c:pt>
                <c:pt idx="4">
                  <c:v>#N/A</c:v>
                </c:pt>
                <c:pt idx="5">
                  <c:v>8.81</c:v>
                </c:pt>
                <c:pt idx="6">
                  <c:v>#N/A</c:v>
                </c:pt>
                <c:pt idx="7">
                  <c:v>8.85</c:v>
                </c:pt>
                <c:pt idx="8">
                  <c:v>#N/A</c:v>
                </c:pt>
                <c:pt idx="9">
                  <c:v>2.2000000000000002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9.2200000000000006</c:v>
                </c:pt>
                <c:pt idx="2">
                  <c:v>#N/A</c:v>
                </c:pt>
                <c:pt idx="3">
                  <c:v>11.82</c:v>
                </c:pt>
                <c:pt idx="4">
                  <c:v>#N/A</c:v>
                </c:pt>
                <c:pt idx="5">
                  <c:v>8.7899999999999991</c:v>
                </c:pt>
                <c:pt idx="6">
                  <c:v>#N/A</c:v>
                </c:pt>
                <c:pt idx="7">
                  <c:v>10.58</c:v>
                </c:pt>
                <c:pt idx="8">
                  <c:v>#N/A</c:v>
                </c:pt>
                <c:pt idx="9">
                  <c:v>8.7100000000000009</c:v>
                </c:pt>
              </c:numCache>
            </c:numRef>
          </c:val>
        </c:ser>
        <c:dLbls>
          <c:showLegendKey val="0"/>
          <c:showVal val="0"/>
          <c:showCatName val="0"/>
          <c:showSerName val="0"/>
          <c:showPercent val="0"/>
          <c:showBubbleSize val="0"/>
        </c:dLbls>
        <c:gapWidth val="150"/>
        <c:overlap val="100"/>
        <c:axId val="122168448"/>
        <c:axId val="122169984"/>
      </c:barChart>
      <c:catAx>
        <c:axId val="12216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69984"/>
        <c:crosses val="autoZero"/>
        <c:auto val="1"/>
        <c:lblAlgn val="ctr"/>
        <c:lblOffset val="100"/>
        <c:tickLblSkip val="1"/>
        <c:tickMarkSkip val="1"/>
        <c:noMultiLvlLbl val="0"/>
      </c:catAx>
      <c:valAx>
        <c:axId val="12216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68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2704</c:v>
                </c:pt>
                <c:pt idx="5">
                  <c:v>2722</c:v>
                </c:pt>
                <c:pt idx="8">
                  <c:v>2896</c:v>
                </c:pt>
                <c:pt idx="11">
                  <c:v>2672</c:v>
                </c:pt>
                <c:pt idx="14">
                  <c:v>2742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517</c:v>
                </c:pt>
                <c:pt idx="3">
                  <c:v>487</c:v>
                </c:pt>
                <c:pt idx="6">
                  <c:v>499</c:v>
                </c:pt>
                <c:pt idx="9">
                  <c:v>532</c:v>
                </c:pt>
                <c:pt idx="12">
                  <c:v>567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3223</c:v>
                </c:pt>
                <c:pt idx="3">
                  <c:v>3251</c:v>
                </c:pt>
                <c:pt idx="6">
                  <c:v>3062</c:v>
                </c:pt>
                <c:pt idx="9">
                  <c:v>2961</c:v>
                </c:pt>
                <c:pt idx="12">
                  <c:v>2872</c:v>
                </c:pt>
              </c:numCache>
            </c:numRef>
          </c:val>
        </c:ser>
        <c:dLbls>
          <c:showLegendKey val="0"/>
          <c:showVal val="0"/>
          <c:showCatName val="0"/>
          <c:showSerName val="0"/>
          <c:showPercent val="0"/>
          <c:showBubbleSize val="0"/>
        </c:dLbls>
        <c:gapWidth val="100"/>
        <c:overlap val="100"/>
        <c:axId val="121107200"/>
        <c:axId val="12110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1036</c:v>
                </c:pt>
                <c:pt idx="2">
                  <c:v>#N/A</c:v>
                </c:pt>
                <c:pt idx="3">
                  <c:v>#N/A</c:v>
                </c:pt>
                <c:pt idx="4">
                  <c:v>1016</c:v>
                </c:pt>
                <c:pt idx="5">
                  <c:v>#N/A</c:v>
                </c:pt>
                <c:pt idx="6">
                  <c:v>#N/A</c:v>
                </c:pt>
                <c:pt idx="7">
                  <c:v>665</c:v>
                </c:pt>
                <c:pt idx="8">
                  <c:v>#N/A</c:v>
                </c:pt>
                <c:pt idx="9">
                  <c:v>#N/A</c:v>
                </c:pt>
                <c:pt idx="10">
                  <c:v>821</c:v>
                </c:pt>
                <c:pt idx="11">
                  <c:v>#N/A</c:v>
                </c:pt>
                <c:pt idx="12">
                  <c:v>#N/A</c:v>
                </c:pt>
                <c:pt idx="13">
                  <c:v>697</c:v>
                </c:pt>
                <c:pt idx="14">
                  <c:v>#N/A</c:v>
                </c:pt>
              </c:numCache>
            </c:numRef>
          </c:val>
          <c:smooth val="0"/>
        </c:ser>
        <c:dLbls>
          <c:showLegendKey val="0"/>
          <c:showVal val="0"/>
          <c:showCatName val="0"/>
          <c:showSerName val="0"/>
          <c:showPercent val="0"/>
          <c:showBubbleSize val="0"/>
        </c:dLbls>
        <c:marker val="1"/>
        <c:smooth val="0"/>
        <c:axId val="121107200"/>
        <c:axId val="121109120"/>
      </c:lineChart>
      <c:catAx>
        <c:axId val="1211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109120"/>
        <c:crosses val="autoZero"/>
        <c:auto val="1"/>
        <c:lblAlgn val="ctr"/>
        <c:lblOffset val="100"/>
        <c:tickLblSkip val="1"/>
        <c:tickMarkSkip val="1"/>
        <c:noMultiLvlLbl val="0"/>
      </c:catAx>
      <c:valAx>
        <c:axId val="12110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0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25709</c:v>
                </c:pt>
                <c:pt idx="5">
                  <c:v>25613</c:v>
                </c:pt>
                <c:pt idx="8">
                  <c:v>26002</c:v>
                </c:pt>
                <c:pt idx="11">
                  <c:v>26198</c:v>
                </c:pt>
                <c:pt idx="14">
                  <c:v>26903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3572</c:v>
                </c:pt>
                <c:pt idx="5">
                  <c:v>3445</c:v>
                </c:pt>
                <c:pt idx="8">
                  <c:v>3016</c:v>
                </c:pt>
                <c:pt idx="11">
                  <c:v>3129</c:v>
                </c:pt>
                <c:pt idx="14">
                  <c:v>2884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11223</c:v>
                </c:pt>
                <c:pt idx="5">
                  <c:v>12557</c:v>
                </c:pt>
                <c:pt idx="8">
                  <c:v>14239</c:v>
                </c:pt>
                <c:pt idx="11">
                  <c:v>15764</c:v>
                </c:pt>
                <c:pt idx="14">
                  <c:v>16440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296</c:v>
                </c:pt>
                <c:pt idx="3">
                  <c:v>265</c:v>
                </c:pt>
                <c:pt idx="6">
                  <c:v>287</c:v>
                </c:pt>
                <c:pt idx="9">
                  <c:v>291</c:v>
                </c:pt>
                <c:pt idx="12">
                  <c:v>307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6042</c:v>
                </c:pt>
                <c:pt idx="3">
                  <c:v>5916</c:v>
                </c:pt>
                <c:pt idx="6">
                  <c:v>5865</c:v>
                </c:pt>
                <c:pt idx="9">
                  <c:v>6248</c:v>
                </c:pt>
                <c:pt idx="12">
                  <c:v>5970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9720</c:v>
                </c:pt>
                <c:pt idx="3">
                  <c:v>9633</c:v>
                </c:pt>
                <c:pt idx="6">
                  <c:v>9255</c:v>
                </c:pt>
                <c:pt idx="9">
                  <c:v>9140</c:v>
                </c:pt>
                <c:pt idx="12">
                  <c:v>9129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26493</c:v>
                </c:pt>
                <c:pt idx="3">
                  <c:v>25806</c:v>
                </c:pt>
                <c:pt idx="6">
                  <c:v>25967</c:v>
                </c:pt>
                <c:pt idx="9">
                  <c:v>26050</c:v>
                </c:pt>
                <c:pt idx="12">
                  <c:v>25830</c:v>
                </c:pt>
              </c:numCache>
            </c:numRef>
          </c:val>
        </c:ser>
        <c:dLbls>
          <c:showLegendKey val="0"/>
          <c:showVal val="0"/>
          <c:showCatName val="0"/>
          <c:showSerName val="0"/>
          <c:showPercent val="0"/>
          <c:showBubbleSize val="0"/>
        </c:dLbls>
        <c:gapWidth val="100"/>
        <c:overlap val="100"/>
        <c:axId val="122002048"/>
        <c:axId val="12201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2047</c:v>
                </c:pt>
                <c:pt idx="2">
                  <c:v>#N/A</c:v>
                </c:pt>
                <c:pt idx="3">
                  <c:v>#N/A</c:v>
                </c:pt>
                <c:pt idx="4">
                  <c:v>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2002048"/>
        <c:axId val="122016512"/>
      </c:lineChart>
      <c:catAx>
        <c:axId val="12200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016512"/>
        <c:crosses val="autoZero"/>
        <c:auto val="1"/>
        <c:lblAlgn val="ctr"/>
        <c:lblOffset val="100"/>
        <c:tickLblSkip val="1"/>
        <c:tickMarkSkip val="1"/>
        <c:noMultiLvlLbl val="0"/>
      </c:catAx>
      <c:valAx>
        <c:axId val="12201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0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58,879
58,466
439.05
29,047,744
27,183,386
1,434,969
16,464,269
25,830,207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市税は僅かに減少したものの、地方消費税交付金が大きく伸び、基準財政収入額は増加している。一方で消防費などの減により基準財政需要額は減少している。</a:t>
          </a:r>
          <a:endParaRPr kumimoji="1" lang="en-US" altLang="ja-JP" sz="1300">
            <a:latin typeface="ＭＳ Ｐゴシック"/>
          </a:endParaRPr>
        </a:p>
        <a:p>
          <a:r>
            <a:rPr kumimoji="1" lang="ja-JP" altLang="en-US" sz="1300">
              <a:latin typeface="ＭＳ Ｐゴシック"/>
            </a:rPr>
            <a:t>　財政力指数は前年度から</a:t>
          </a:r>
          <a:r>
            <a:rPr kumimoji="1" lang="en-US" altLang="ja-JP" sz="1300">
              <a:latin typeface="ＭＳ Ｐゴシック"/>
            </a:rPr>
            <a:t>0.01</a:t>
          </a:r>
          <a:r>
            <a:rPr kumimoji="1" lang="ja-JP" altLang="en-US" sz="1300">
              <a:latin typeface="ＭＳ Ｐゴシック"/>
            </a:rPr>
            <a:t>上昇し</a:t>
          </a:r>
          <a:r>
            <a:rPr kumimoji="1" lang="en-US" altLang="ja-JP" sz="1300">
              <a:latin typeface="ＭＳ Ｐゴシック"/>
            </a:rPr>
            <a:t>0.42</a:t>
          </a:r>
          <a:r>
            <a:rPr kumimoji="1" lang="ja-JP" altLang="en-US" sz="1300">
              <a:latin typeface="ＭＳ Ｐゴシック"/>
            </a:rPr>
            <a:t>ポイントとなっている。これは大分県平均を</a:t>
          </a:r>
          <a:r>
            <a:rPr kumimoji="1" lang="en-US" altLang="ja-JP" sz="1300">
              <a:latin typeface="ＭＳ Ｐゴシック"/>
            </a:rPr>
            <a:t>0.03</a:t>
          </a:r>
          <a:r>
            <a:rPr kumimoji="1" lang="ja-JP" altLang="en-US" sz="1300">
              <a:latin typeface="ＭＳ Ｐゴシック"/>
            </a:rPr>
            <a:t>ポイント上回っているが、類似団体平均値と比較して△</a:t>
          </a:r>
          <a:r>
            <a:rPr kumimoji="1" lang="en-US" altLang="ja-JP" sz="1300">
              <a:latin typeface="ＭＳ Ｐゴシック"/>
            </a:rPr>
            <a:t>0.21</a:t>
          </a:r>
          <a:r>
            <a:rPr kumimoji="1" lang="ja-JP" altLang="en-US" sz="1300">
              <a:latin typeface="ＭＳ Ｐゴシック"/>
            </a:rPr>
            <a:t>ポイントの低い値にとどまっている。</a:t>
          </a:r>
          <a:endParaRPr kumimoji="1" lang="en-US" altLang="ja-JP" sz="1300">
            <a:latin typeface="ＭＳ Ｐゴシック"/>
          </a:endParaRPr>
        </a:p>
        <a:p>
          <a:r>
            <a:rPr kumimoji="1" lang="ja-JP" altLang="en-US" sz="1300">
              <a:latin typeface="ＭＳ Ｐゴシック"/>
            </a:rPr>
            <a:t>　今後も税収確保のため、企業誘致や定住及び雇用対策の推進により、地域経済の活性化を図り、自主財源の確保に努める。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112485</xdr:rowOff>
    </xdr:to>
    <xdr:cxnSp macro="">
      <xdr:nvCxnSpPr>
        <xdr:cNvPr id="69" name="直線コネクタ 68"/>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112485</xdr:rowOff>
    </xdr:to>
    <xdr:cxnSp macro="">
      <xdr:nvCxnSpPr>
        <xdr:cNvPr id="78" name="直線コネクタ 77"/>
        <xdr:cNvCxnSpPr/>
      </xdr:nvCxnSpPr>
      <xdr:spPr>
        <a:xfrm>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プライマリーバランス確保の黒字確保の観点からの起債発行額抑制による公債費の減少はみられるものの、臨時福祉給付金事業の実施等の影響もあり、扶助費が大幅に増加するなど、前年度との比較で</a:t>
          </a:r>
          <a:r>
            <a:rPr kumimoji="1" lang="en-US" altLang="ja-JP" sz="1300">
              <a:latin typeface="ＭＳ Ｐゴシック"/>
            </a:rPr>
            <a:t>1.2</a:t>
          </a:r>
          <a:r>
            <a:rPr kumimoji="1" lang="ja-JP" altLang="en-US" sz="1300">
              <a:latin typeface="ＭＳ Ｐゴシック"/>
            </a:rPr>
            <a:t>ポイントの大幅増となっている。しかしながら、依然として大分県平均、類似団体平均値との比較では低い水準にある。</a:t>
          </a:r>
          <a:endParaRPr kumimoji="1" lang="en-US" altLang="ja-JP" sz="1300">
            <a:latin typeface="ＭＳ Ｐゴシック"/>
          </a:endParaRPr>
        </a:p>
        <a:p>
          <a:r>
            <a:rPr kumimoji="1" lang="ja-JP" altLang="en-US" sz="1300">
              <a:latin typeface="ＭＳ Ｐゴシック"/>
            </a:rPr>
            <a:t>　今後も社会保障関係経費の増大や普通交付税の逓減により厳しい財政運営が見込まれるため、財源確保や経常経費の抑制に努め、今後の市政課題に柔軟に対応できる強固な行財政基盤の構築を図る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68834</xdr:rowOff>
    </xdr:from>
    <xdr:to>
      <xdr:col>7</xdr:col>
      <xdr:colOff>152400</xdr:colOff>
      <xdr:row>60</xdr:row>
      <xdr:rowOff>126746</xdr:rowOff>
    </xdr:to>
    <xdr:cxnSp macro="">
      <xdr:nvCxnSpPr>
        <xdr:cNvPr id="130" name="直線コネクタ 129"/>
        <xdr:cNvCxnSpPr/>
      </xdr:nvCxnSpPr>
      <xdr:spPr>
        <a:xfrm>
          <a:off x="4114800" y="1035583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54356</xdr:rowOff>
    </xdr:from>
    <xdr:to>
      <xdr:col>6</xdr:col>
      <xdr:colOff>0</xdr:colOff>
      <xdr:row>60</xdr:row>
      <xdr:rowOff>68834</xdr:rowOff>
    </xdr:to>
    <xdr:cxnSp macro="">
      <xdr:nvCxnSpPr>
        <xdr:cNvPr id="133" name="直線コネクタ 132"/>
        <xdr:cNvCxnSpPr/>
      </xdr:nvCxnSpPr>
      <xdr:spPr>
        <a:xfrm>
          <a:off x="3225800" y="103413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60</xdr:row>
      <xdr:rowOff>54356</xdr:rowOff>
    </xdr:to>
    <xdr:cxnSp macro="">
      <xdr:nvCxnSpPr>
        <xdr:cNvPr id="136" name="直線コネクタ 135"/>
        <xdr:cNvCxnSpPr/>
      </xdr:nvCxnSpPr>
      <xdr:spPr>
        <a:xfrm>
          <a:off x="2336800" y="103365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78486</xdr:rowOff>
    </xdr:to>
    <xdr:cxnSp macro="">
      <xdr:nvCxnSpPr>
        <xdr:cNvPr id="139" name="直線コネクタ 138"/>
        <xdr:cNvCxnSpPr/>
      </xdr:nvCxnSpPr>
      <xdr:spPr>
        <a:xfrm flipV="1">
          <a:off x="1447800" y="103365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75946</xdr:rowOff>
    </xdr:from>
    <xdr:to>
      <xdr:col>7</xdr:col>
      <xdr:colOff>203200</xdr:colOff>
      <xdr:row>61</xdr:row>
      <xdr:rowOff>6096</xdr:rowOff>
    </xdr:to>
    <xdr:sp macro="" textlink="">
      <xdr:nvSpPr>
        <xdr:cNvPr id="149" name="円/楕円 148"/>
        <xdr:cNvSpPr/>
      </xdr:nvSpPr>
      <xdr:spPr>
        <a:xfrm>
          <a:off x="4902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92473</xdr:rowOff>
    </xdr:from>
    <xdr:ext cx="762000" cy="259045"/>
    <xdr:sp macro="" textlink="">
      <xdr:nvSpPr>
        <xdr:cNvPr id="150" name="財政構造の弾力性該当値テキスト"/>
        <xdr:cNvSpPr txBox="1"/>
      </xdr:nvSpPr>
      <xdr:spPr>
        <a:xfrm>
          <a:off x="5041900" y="102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18034</xdr:rowOff>
    </xdr:from>
    <xdr:to>
      <xdr:col>6</xdr:col>
      <xdr:colOff>50800</xdr:colOff>
      <xdr:row>60</xdr:row>
      <xdr:rowOff>119634</xdr:rowOff>
    </xdr:to>
    <xdr:sp macro="" textlink="">
      <xdr:nvSpPr>
        <xdr:cNvPr id="151" name="円/楕円 150"/>
        <xdr:cNvSpPr/>
      </xdr:nvSpPr>
      <xdr:spPr>
        <a:xfrm>
          <a:off x="4064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129811</xdr:rowOff>
    </xdr:from>
    <xdr:ext cx="736600" cy="259045"/>
    <xdr:sp macro="" textlink="">
      <xdr:nvSpPr>
        <xdr:cNvPr id="152" name="テキスト ボックス 151"/>
        <xdr:cNvSpPr txBox="1"/>
      </xdr:nvSpPr>
      <xdr:spPr>
        <a:xfrm>
          <a:off x="3733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3556</xdr:rowOff>
    </xdr:from>
    <xdr:to>
      <xdr:col>4</xdr:col>
      <xdr:colOff>533400</xdr:colOff>
      <xdr:row>60</xdr:row>
      <xdr:rowOff>105156</xdr:rowOff>
    </xdr:to>
    <xdr:sp macro="" textlink="">
      <xdr:nvSpPr>
        <xdr:cNvPr id="153" name="円/楕円 152"/>
        <xdr:cNvSpPr/>
      </xdr:nvSpPr>
      <xdr:spPr>
        <a:xfrm>
          <a:off x="3175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115333</xdr:rowOff>
    </xdr:from>
    <xdr:ext cx="762000" cy="259045"/>
    <xdr:sp macro="" textlink="">
      <xdr:nvSpPr>
        <xdr:cNvPr id="154" name="テキスト ボックス 153"/>
        <xdr:cNvSpPr txBox="1"/>
      </xdr:nvSpPr>
      <xdr:spPr>
        <a:xfrm>
          <a:off x="2844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5" name="円/楕円 154"/>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56" name="テキスト ボックス 155"/>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27686</xdr:rowOff>
    </xdr:from>
    <xdr:to>
      <xdr:col>2</xdr:col>
      <xdr:colOff>127000</xdr:colOff>
      <xdr:row>60</xdr:row>
      <xdr:rowOff>129286</xdr:rowOff>
    </xdr:to>
    <xdr:sp macro="" textlink="">
      <xdr:nvSpPr>
        <xdr:cNvPr id="157" name="円/楕円 156"/>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139463</xdr:rowOff>
    </xdr:from>
    <xdr:ext cx="762000" cy="259045"/>
    <xdr:sp macro="" textlink="">
      <xdr:nvSpPr>
        <xdr:cNvPr id="158" name="テキスト ボックス 157"/>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[138,035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や給与カットなどにより人件費が減となった一方、臨時福祉給付金事業開始に伴う事務費や衆議院議員選挙実施に伴う選挙費の増額などにより、物件費は増額となった。これにより人口１人あたりでは</a:t>
          </a:r>
          <a:r>
            <a:rPr kumimoji="1" lang="en-US" altLang="ja-JP" sz="1300">
              <a:latin typeface="ＭＳ Ｐゴシック"/>
            </a:rPr>
            <a:t>3,060</a:t>
          </a:r>
          <a:r>
            <a:rPr kumimoji="1" lang="ja-JP" altLang="en-US" sz="1300">
              <a:latin typeface="ＭＳ Ｐゴシック"/>
            </a:rPr>
            <a:t>円の増となっている。</a:t>
          </a:r>
          <a:endParaRPr kumimoji="1" lang="en-US" altLang="ja-JP" sz="1300">
            <a:latin typeface="ＭＳ Ｐゴシック"/>
          </a:endParaRPr>
        </a:p>
        <a:p>
          <a:r>
            <a:rPr kumimoji="1" lang="ja-JP" altLang="en-US" sz="1300">
              <a:latin typeface="ＭＳ Ｐゴシック"/>
            </a:rPr>
            <a:t>　他団体との関係においては、類似団体平均値と比較して</a:t>
          </a:r>
          <a:r>
            <a:rPr kumimoji="1" lang="en-US" altLang="ja-JP" sz="1300">
              <a:latin typeface="ＭＳ Ｐゴシック"/>
            </a:rPr>
            <a:t>16,723</a:t>
          </a:r>
          <a:r>
            <a:rPr kumimoji="1" lang="ja-JP" altLang="en-US" sz="1300">
              <a:latin typeface="ＭＳ Ｐゴシック"/>
            </a:rPr>
            <a:t>円、大分県平均値との比較で</a:t>
          </a:r>
          <a:r>
            <a:rPr kumimoji="1" lang="en-US" altLang="ja-JP" sz="1300">
              <a:latin typeface="ＭＳ Ｐゴシック"/>
            </a:rPr>
            <a:t>10,924</a:t>
          </a:r>
          <a:r>
            <a:rPr kumimoji="1" lang="ja-JP" altLang="en-US" sz="1300">
              <a:latin typeface="ＭＳ Ｐゴシック"/>
            </a:rPr>
            <a:t>円高い値となっている。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13179</xdr:rowOff>
    </xdr:from>
    <xdr:to>
      <xdr:col>7</xdr:col>
      <xdr:colOff>152400</xdr:colOff>
      <xdr:row>82</xdr:row>
      <xdr:rowOff>19332</xdr:rowOff>
    </xdr:to>
    <xdr:cxnSp macro="">
      <xdr:nvCxnSpPr>
        <xdr:cNvPr id="192" name="直線コネクタ 191"/>
        <xdr:cNvCxnSpPr/>
      </xdr:nvCxnSpPr>
      <xdr:spPr>
        <a:xfrm>
          <a:off x="4114800" y="14072079"/>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3018</xdr:rowOff>
    </xdr:from>
    <xdr:to>
      <xdr:col>6</xdr:col>
      <xdr:colOff>0</xdr:colOff>
      <xdr:row>82</xdr:row>
      <xdr:rowOff>13179</xdr:rowOff>
    </xdr:to>
    <xdr:cxnSp macro="">
      <xdr:nvCxnSpPr>
        <xdr:cNvPr id="195" name="直線コネクタ 194"/>
        <xdr:cNvCxnSpPr/>
      </xdr:nvCxnSpPr>
      <xdr:spPr>
        <a:xfrm>
          <a:off x="3225800" y="14061918"/>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3018</xdr:rowOff>
    </xdr:from>
    <xdr:to>
      <xdr:col>4</xdr:col>
      <xdr:colOff>482600</xdr:colOff>
      <xdr:row>82</xdr:row>
      <xdr:rowOff>5235</xdr:rowOff>
    </xdr:to>
    <xdr:cxnSp macro="">
      <xdr:nvCxnSpPr>
        <xdr:cNvPr id="198" name="直線コネクタ 197"/>
        <xdr:cNvCxnSpPr/>
      </xdr:nvCxnSpPr>
      <xdr:spPr>
        <a:xfrm flipV="1">
          <a:off x="2336800" y="14061918"/>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170934</xdr:rowOff>
    </xdr:from>
    <xdr:to>
      <xdr:col>3</xdr:col>
      <xdr:colOff>279400</xdr:colOff>
      <xdr:row>82</xdr:row>
      <xdr:rowOff>5235</xdr:rowOff>
    </xdr:to>
    <xdr:cxnSp macro="">
      <xdr:nvCxnSpPr>
        <xdr:cNvPr id="201" name="直線コネクタ 200"/>
        <xdr:cNvCxnSpPr/>
      </xdr:nvCxnSpPr>
      <xdr:spPr>
        <a:xfrm>
          <a:off x="1447800" y="14058384"/>
          <a:ext cx="889000" cy="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139982</xdr:rowOff>
    </xdr:from>
    <xdr:to>
      <xdr:col>7</xdr:col>
      <xdr:colOff>203200</xdr:colOff>
      <xdr:row>82</xdr:row>
      <xdr:rowOff>70132</xdr:rowOff>
    </xdr:to>
    <xdr:sp macro="" textlink="">
      <xdr:nvSpPr>
        <xdr:cNvPr id="211" name="円/楕円 210"/>
        <xdr:cNvSpPr/>
      </xdr:nvSpPr>
      <xdr:spPr>
        <a:xfrm>
          <a:off x="4902200" y="1402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112059</xdr:rowOff>
    </xdr:from>
    <xdr:ext cx="762000" cy="259045"/>
    <xdr:sp macro="" textlink="">
      <xdr:nvSpPr>
        <xdr:cNvPr id="212" name="人件費・物件費等の状況該当値テキスト"/>
        <xdr:cNvSpPr txBox="1"/>
      </xdr:nvSpPr>
      <xdr:spPr>
        <a:xfrm>
          <a:off x="5041900" y="1399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138,035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133829</xdr:rowOff>
    </xdr:from>
    <xdr:to>
      <xdr:col>6</xdr:col>
      <xdr:colOff>50800</xdr:colOff>
      <xdr:row>82</xdr:row>
      <xdr:rowOff>63979</xdr:rowOff>
    </xdr:to>
    <xdr:sp macro="" textlink="">
      <xdr:nvSpPr>
        <xdr:cNvPr id="213" name="円/楕円 212"/>
        <xdr:cNvSpPr/>
      </xdr:nvSpPr>
      <xdr:spPr>
        <a:xfrm>
          <a:off x="4064000" y="140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48756</xdr:rowOff>
    </xdr:from>
    <xdr:ext cx="736600" cy="259045"/>
    <xdr:sp macro="" textlink="">
      <xdr:nvSpPr>
        <xdr:cNvPr id="214" name="テキスト ボックス 213"/>
        <xdr:cNvSpPr txBox="1"/>
      </xdr:nvSpPr>
      <xdr:spPr>
        <a:xfrm>
          <a:off x="3733800" y="1410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123668</xdr:rowOff>
    </xdr:from>
    <xdr:to>
      <xdr:col>4</xdr:col>
      <xdr:colOff>533400</xdr:colOff>
      <xdr:row>82</xdr:row>
      <xdr:rowOff>53818</xdr:rowOff>
    </xdr:to>
    <xdr:sp macro="" textlink="">
      <xdr:nvSpPr>
        <xdr:cNvPr id="215" name="円/楕円 214"/>
        <xdr:cNvSpPr/>
      </xdr:nvSpPr>
      <xdr:spPr>
        <a:xfrm>
          <a:off x="3175000" y="140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38595</xdr:rowOff>
    </xdr:from>
    <xdr:ext cx="762000" cy="259045"/>
    <xdr:sp macro="" textlink="">
      <xdr:nvSpPr>
        <xdr:cNvPr id="216" name="テキスト ボックス 215"/>
        <xdr:cNvSpPr txBox="1"/>
      </xdr:nvSpPr>
      <xdr:spPr>
        <a:xfrm>
          <a:off x="2844800" y="1409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129,922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125885</xdr:rowOff>
    </xdr:from>
    <xdr:to>
      <xdr:col>3</xdr:col>
      <xdr:colOff>330200</xdr:colOff>
      <xdr:row>82</xdr:row>
      <xdr:rowOff>56035</xdr:rowOff>
    </xdr:to>
    <xdr:sp macro="" textlink="">
      <xdr:nvSpPr>
        <xdr:cNvPr id="217" name="円/楕円 216"/>
        <xdr:cNvSpPr/>
      </xdr:nvSpPr>
      <xdr:spPr>
        <a:xfrm>
          <a:off x="2286000" y="140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40812</xdr:rowOff>
    </xdr:from>
    <xdr:ext cx="762000" cy="259045"/>
    <xdr:sp macro="" textlink="">
      <xdr:nvSpPr>
        <xdr:cNvPr id="218" name="テキスト ボックス 217"/>
        <xdr:cNvSpPr txBox="1"/>
      </xdr:nvSpPr>
      <xdr:spPr>
        <a:xfrm>
          <a:off x="1955800" y="1409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120134</xdr:rowOff>
    </xdr:from>
    <xdr:to>
      <xdr:col>2</xdr:col>
      <xdr:colOff>127000</xdr:colOff>
      <xdr:row>82</xdr:row>
      <xdr:rowOff>50284</xdr:rowOff>
    </xdr:to>
    <xdr:sp macro="" textlink="">
      <xdr:nvSpPr>
        <xdr:cNvPr id="219" name="円/楕円 218"/>
        <xdr:cNvSpPr/>
      </xdr:nvSpPr>
      <xdr:spPr>
        <a:xfrm>
          <a:off x="1397000" y="1400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35061</xdr:rowOff>
    </xdr:from>
    <xdr:ext cx="762000" cy="259045"/>
    <xdr:sp macro="" textlink="">
      <xdr:nvSpPr>
        <xdr:cNvPr id="220" name="テキスト ボックス 219"/>
        <xdr:cNvSpPr txBox="1"/>
      </xdr:nvSpPr>
      <xdr:spPr>
        <a:xfrm>
          <a:off x="1066800" y="1409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新給与制度へ移行後、昇給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停止や給与の削減措置により、平成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年以降は改善傾向にあった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、国が給与改定特例法により給与を削減したため、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年は大きく上昇した。ただし、国の削減措置がないとした場合と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と改善されている。更に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月より国の要請等を踏まえた削減措置を実施したため、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年は、国の要請等を踏まえた削減措置を終え、給与削減措置は引続き行っているものの、削減率を級別に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％へと変更したため、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と上昇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148907</xdr:rowOff>
    </xdr:from>
    <xdr:to>
      <xdr:col>24</xdr:col>
      <xdr:colOff>558800</xdr:colOff>
      <xdr:row>85</xdr:row>
      <xdr:rowOff>104139</xdr:rowOff>
    </xdr:to>
    <xdr:cxnSp macro="">
      <xdr:nvCxnSpPr>
        <xdr:cNvPr id="250" name="直線コネクタ 249"/>
        <xdr:cNvCxnSpPr/>
      </xdr:nvCxnSpPr>
      <xdr:spPr>
        <a:xfrm>
          <a:off x="16179800" y="14550707"/>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148907</xdr:rowOff>
    </xdr:from>
    <xdr:to>
      <xdr:col>23</xdr:col>
      <xdr:colOff>406400</xdr:colOff>
      <xdr:row>88</xdr:row>
      <xdr:rowOff>6032</xdr:rowOff>
    </xdr:to>
    <xdr:cxnSp macro="">
      <xdr:nvCxnSpPr>
        <xdr:cNvPr id="253" name="直線コネクタ 252"/>
        <xdr:cNvCxnSpPr/>
      </xdr:nvCxnSpPr>
      <xdr:spPr>
        <a:xfrm flipV="1">
          <a:off x="15290800" y="14550707"/>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6032</xdr:rowOff>
    </xdr:from>
    <xdr:to>
      <xdr:col>22</xdr:col>
      <xdr:colOff>203200</xdr:colOff>
      <xdr:row>88</xdr:row>
      <xdr:rowOff>24130</xdr:rowOff>
    </xdr:to>
    <xdr:cxnSp macro="">
      <xdr:nvCxnSpPr>
        <xdr:cNvPr id="256" name="直線コネクタ 255"/>
        <xdr:cNvCxnSpPr/>
      </xdr:nvCxnSpPr>
      <xdr:spPr>
        <a:xfrm flipV="1">
          <a:off x="14401800" y="150936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88</xdr:row>
      <xdr:rowOff>24130</xdr:rowOff>
    </xdr:to>
    <xdr:cxnSp macro="">
      <xdr:nvCxnSpPr>
        <xdr:cNvPr id="259" name="直線コネクタ 258"/>
        <xdr:cNvCxnSpPr/>
      </xdr:nvCxnSpPr>
      <xdr:spPr>
        <a:xfrm>
          <a:off x="13512800" y="14653261"/>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62" name="フローチャート : 判断 261"/>
        <xdr:cNvSpPr/>
      </xdr:nvSpPr>
      <xdr:spPr>
        <a:xfrm>
          <a:off x="13462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63" name="テキスト ボックス 26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9" name="円/楕円 268"/>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0"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98107</xdr:rowOff>
    </xdr:from>
    <xdr:to>
      <xdr:col>23</xdr:col>
      <xdr:colOff>457200</xdr:colOff>
      <xdr:row>85</xdr:row>
      <xdr:rowOff>28257</xdr:rowOff>
    </xdr:to>
    <xdr:sp macro="" textlink="">
      <xdr:nvSpPr>
        <xdr:cNvPr id="271" name="円/楕円 270"/>
        <xdr:cNvSpPr/>
      </xdr:nvSpPr>
      <xdr:spPr>
        <a:xfrm>
          <a:off x="16129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13034</xdr:rowOff>
    </xdr:from>
    <xdr:ext cx="736600" cy="259045"/>
    <xdr:sp macro="" textlink="">
      <xdr:nvSpPr>
        <xdr:cNvPr id="272" name="テキスト ボックス 271"/>
        <xdr:cNvSpPr txBox="1"/>
      </xdr:nvSpPr>
      <xdr:spPr>
        <a:xfrm>
          <a:off x="15798800" y="1458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126682</xdr:rowOff>
    </xdr:from>
    <xdr:to>
      <xdr:col>22</xdr:col>
      <xdr:colOff>254000</xdr:colOff>
      <xdr:row>88</xdr:row>
      <xdr:rowOff>56832</xdr:rowOff>
    </xdr:to>
    <xdr:sp macro="" textlink="">
      <xdr:nvSpPr>
        <xdr:cNvPr id="273" name="円/楕円 272"/>
        <xdr:cNvSpPr/>
      </xdr:nvSpPr>
      <xdr:spPr>
        <a:xfrm>
          <a:off x="15240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41609</xdr:rowOff>
    </xdr:from>
    <xdr:ext cx="762000" cy="259045"/>
    <xdr:sp macro="" textlink="">
      <xdr:nvSpPr>
        <xdr:cNvPr id="274" name="テキスト ボックス 273"/>
        <xdr:cNvSpPr txBox="1"/>
      </xdr:nvSpPr>
      <xdr:spPr>
        <a:xfrm>
          <a:off x="14909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5" name="円/楕円 274"/>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6" name="テキスト ボックス 275"/>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77" name="円/楕円 276"/>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78" name="テキスト ボックス 277"/>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年度に策定した「行財政改プラン（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）」から現在の「第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次行財政改革ビジョン（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）」に基づき、合併に伴い肥大化した組織の再編や事務事業の見直しを推進することにより、平成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年度からの累計で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人の削減を行った。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今後も「行財政改革ビジョン」に沿って、複雑多様化する行政ニーズに的確に応える体制を確保しながら、効率的な組織の実現をめざすことにより、職員数の適正化に努める。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53642</xdr:rowOff>
    </xdr:from>
    <xdr:to>
      <xdr:col>24</xdr:col>
      <xdr:colOff>558800</xdr:colOff>
      <xdr:row>62</xdr:row>
      <xdr:rowOff>73176</xdr:rowOff>
    </xdr:to>
    <xdr:cxnSp macro="">
      <xdr:nvCxnSpPr>
        <xdr:cNvPr id="315" name="直線コネクタ 314"/>
        <xdr:cNvCxnSpPr/>
      </xdr:nvCxnSpPr>
      <xdr:spPr>
        <a:xfrm>
          <a:off x="16179800" y="10683542"/>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16"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50195</xdr:rowOff>
    </xdr:from>
    <xdr:to>
      <xdr:col>23</xdr:col>
      <xdr:colOff>406400</xdr:colOff>
      <xdr:row>62</xdr:row>
      <xdr:rowOff>53642</xdr:rowOff>
    </xdr:to>
    <xdr:cxnSp macro="">
      <xdr:nvCxnSpPr>
        <xdr:cNvPr id="318" name="直線コネクタ 317"/>
        <xdr:cNvCxnSpPr/>
      </xdr:nvCxnSpPr>
      <xdr:spPr>
        <a:xfrm>
          <a:off x="15290800" y="1068009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0" name="テキスト ボックス 319"/>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42152</xdr:rowOff>
    </xdr:from>
    <xdr:to>
      <xdr:col>22</xdr:col>
      <xdr:colOff>203200</xdr:colOff>
      <xdr:row>62</xdr:row>
      <xdr:rowOff>50195</xdr:rowOff>
    </xdr:to>
    <xdr:cxnSp macro="">
      <xdr:nvCxnSpPr>
        <xdr:cNvPr id="321" name="直線コネクタ 320"/>
        <xdr:cNvCxnSpPr/>
      </xdr:nvCxnSpPr>
      <xdr:spPr>
        <a:xfrm>
          <a:off x="14401800" y="106720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3" name="テキスト ボックス 322"/>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42152</xdr:rowOff>
    </xdr:from>
    <xdr:to>
      <xdr:col>21</xdr:col>
      <xdr:colOff>0</xdr:colOff>
      <xdr:row>62</xdr:row>
      <xdr:rowOff>53642</xdr:rowOff>
    </xdr:to>
    <xdr:cxnSp macro="">
      <xdr:nvCxnSpPr>
        <xdr:cNvPr id="324" name="直線コネクタ 323"/>
        <xdr:cNvCxnSpPr/>
      </xdr:nvCxnSpPr>
      <xdr:spPr>
        <a:xfrm flipV="1">
          <a:off x="13512800" y="1067205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26" name="テキスト ボックス 325"/>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7" name="フローチャート : 判断 326"/>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28" name="テキスト ボックス 327"/>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22376</xdr:rowOff>
    </xdr:from>
    <xdr:to>
      <xdr:col>24</xdr:col>
      <xdr:colOff>609600</xdr:colOff>
      <xdr:row>62</xdr:row>
      <xdr:rowOff>123976</xdr:rowOff>
    </xdr:to>
    <xdr:sp macro="" textlink="">
      <xdr:nvSpPr>
        <xdr:cNvPr id="334" name="円/楕円 333"/>
        <xdr:cNvSpPr/>
      </xdr:nvSpPr>
      <xdr:spPr>
        <a:xfrm>
          <a:off x="169672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165903</xdr:rowOff>
    </xdr:from>
    <xdr:ext cx="762000" cy="259045"/>
    <xdr:sp macro="" textlink="">
      <xdr:nvSpPr>
        <xdr:cNvPr id="335" name="定員管理の状況該当値テキスト"/>
        <xdr:cNvSpPr txBox="1"/>
      </xdr:nvSpPr>
      <xdr:spPr>
        <a:xfrm>
          <a:off x="17106900" y="1062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2842</xdr:rowOff>
    </xdr:from>
    <xdr:to>
      <xdr:col>23</xdr:col>
      <xdr:colOff>457200</xdr:colOff>
      <xdr:row>62</xdr:row>
      <xdr:rowOff>104442</xdr:rowOff>
    </xdr:to>
    <xdr:sp macro="" textlink="">
      <xdr:nvSpPr>
        <xdr:cNvPr id="336" name="円/楕円 335"/>
        <xdr:cNvSpPr/>
      </xdr:nvSpPr>
      <xdr:spPr>
        <a:xfrm>
          <a:off x="16129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89219</xdr:rowOff>
    </xdr:from>
    <xdr:ext cx="736600" cy="259045"/>
    <xdr:sp macro="" textlink="">
      <xdr:nvSpPr>
        <xdr:cNvPr id="337" name="テキスト ボックス 336"/>
        <xdr:cNvSpPr txBox="1"/>
      </xdr:nvSpPr>
      <xdr:spPr>
        <a:xfrm>
          <a:off x="15798800" y="1071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170845</xdr:rowOff>
    </xdr:from>
    <xdr:to>
      <xdr:col>22</xdr:col>
      <xdr:colOff>254000</xdr:colOff>
      <xdr:row>62</xdr:row>
      <xdr:rowOff>100995</xdr:rowOff>
    </xdr:to>
    <xdr:sp macro="" textlink="">
      <xdr:nvSpPr>
        <xdr:cNvPr id="338" name="円/楕円 337"/>
        <xdr:cNvSpPr/>
      </xdr:nvSpPr>
      <xdr:spPr>
        <a:xfrm>
          <a:off x="15240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85772</xdr:rowOff>
    </xdr:from>
    <xdr:ext cx="762000" cy="259045"/>
    <xdr:sp macro="" textlink="">
      <xdr:nvSpPr>
        <xdr:cNvPr id="339" name="テキスト ボックス 338"/>
        <xdr:cNvSpPr txBox="1"/>
      </xdr:nvSpPr>
      <xdr:spPr>
        <a:xfrm>
          <a:off x="14909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162802</xdr:rowOff>
    </xdr:from>
    <xdr:to>
      <xdr:col>21</xdr:col>
      <xdr:colOff>50800</xdr:colOff>
      <xdr:row>62</xdr:row>
      <xdr:rowOff>92952</xdr:rowOff>
    </xdr:to>
    <xdr:sp macro="" textlink="">
      <xdr:nvSpPr>
        <xdr:cNvPr id="340" name="円/楕円 339"/>
        <xdr:cNvSpPr/>
      </xdr:nvSpPr>
      <xdr:spPr>
        <a:xfrm>
          <a:off x="143510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77729</xdr:rowOff>
    </xdr:from>
    <xdr:ext cx="762000" cy="259045"/>
    <xdr:sp macro="" textlink="">
      <xdr:nvSpPr>
        <xdr:cNvPr id="341" name="テキスト ボックス 340"/>
        <xdr:cNvSpPr txBox="1"/>
      </xdr:nvSpPr>
      <xdr:spPr>
        <a:xfrm>
          <a:off x="14020800" y="1070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42" name="円/楕円 341"/>
        <xdr:cNvSpPr/>
      </xdr:nvSpPr>
      <xdr:spPr>
        <a:xfrm>
          <a:off x="13462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43" name="テキスト ボックス 342"/>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一般廃棄物処理事業債や義務教育施設整備事業債などの減少により、公債費充当一般財源が△</a:t>
          </a:r>
          <a:r>
            <a:rPr kumimoji="1" lang="en-US" altLang="ja-JP" sz="1300">
              <a:latin typeface="ＭＳ Ｐゴシック"/>
            </a:rPr>
            <a:t>75</a:t>
          </a:r>
          <a:r>
            <a:rPr kumimoji="1" lang="ja-JP" altLang="en-US" sz="1300">
              <a:latin typeface="ＭＳ Ｐゴシック"/>
            </a:rPr>
            <a:t>百万円の減となったことなどから、対前年比で△</a:t>
          </a:r>
          <a:r>
            <a:rPr kumimoji="1" lang="en-US" altLang="ja-JP" sz="1300">
              <a:latin typeface="ＭＳ Ｐゴシック"/>
            </a:rPr>
            <a:t>0.7</a:t>
          </a:r>
          <a:r>
            <a:rPr kumimoji="1" lang="ja-JP" altLang="en-US" sz="1300">
              <a:latin typeface="ＭＳ Ｐゴシック"/>
            </a:rPr>
            <a:t>ポイントとなり、引き続き改善傾向にある。</a:t>
          </a:r>
          <a:endParaRPr kumimoji="1" lang="en-US" altLang="ja-JP" sz="1300">
            <a:latin typeface="ＭＳ Ｐゴシック"/>
          </a:endParaRPr>
        </a:p>
        <a:p>
          <a:r>
            <a:rPr kumimoji="1" lang="ja-JP" altLang="en-US" sz="1300">
              <a:latin typeface="ＭＳ Ｐゴシック"/>
            </a:rPr>
            <a:t>　類似団体平均値との比較で</a:t>
          </a:r>
          <a:r>
            <a:rPr kumimoji="1" lang="en-US" altLang="ja-JP" sz="1300">
              <a:latin typeface="ＭＳ Ｐゴシック"/>
            </a:rPr>
            <a:t>3.7</a:t>
          </a:r>
          <a:r>
            <a:rPr kumimoji="1" lang="ja-JP" altLang="en-US" sz="1300">
              <a:latin typeface="ＭＳ Ｐゴシック"/>
            </a:rPr>
            <a:t>ポイント、大分県平均値との比較でも</a:t>
          </a:r>
          <a:r>
            <a:rPr kumimoji="1" lang="en-US" altLang="ja-JP" sz="1300">
              <a:latin typeface="ＭＳ Ｐゴシック"/>
            </a:rPr>
            <a:t>2.2</a:t>
          </a:r>
          <a:r>
            <a:rPr kumimoji="1" lang="ja-JP" altLang="en-US" sz="1300">
              <a:latin typeface="ＭＳ Ｐゴシック"/>
            </a:rPr>
            <a:t>ポイント低い状況にある。今後も適正水準を維持しながら、公共施設の更新などの課題に対応していくため、事業の必要性、緊急性を勘案しながら事業展開を図る必要がある。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2857</xdr:rowOff>
    </xdr:from>
    <xdr:to>
      <xdr:col>24</xdr:col>
      <xdr:colOff>558800</xdr:colOff>
      <xdr:row>39</xdr:row>
      <xdr:rowOff>45085</xdr:rowOff>
    </xdr:to>
    <xdr:cxnSp macro="">
      <xdr:nvCxnSpPr>
        <xdr:cNvPr id="373" name="直線コネクタ 372"/>
        <xdr:cNvCxnSpPr/>
      </xdr:nvCxnSpPr>
      <xdr:spPr>
        <a:xfrm flipV="1">
          <a:off x="16179800" y="668940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45085</xdr:rowOff>
    </xdr:from>
    <xdr:to>
      <xdr:col>23</xdr:col>
      <xdr:colOff>406400</xdr:colOff>
      <xdr:row>39</xdr:row>
      <xdr:rowOff>75247</xdr:rowOff>
    </xdr:to>
    <xdr:cxnSp macro="">
      <xdr:nvCxnSpPr>
        <xdr:cNvPr id="376" name="直線コネクタ 375"/>
        <xdr:cNvCxnSpPr/>
      </xdr:nvCxnSpPr>
      <xdr:spPr>
        <a:xfrm flipV="1">
          <a:off x="15290800" y="673163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75247</xdr:rowOff>
    </xdr:from>
    <xdr:to>
      <xdr:col>22</xdr:col>
      <xdr:colOff>203200</xdr:colOff>
      <xdr:row>39</xdr:row>
      <xdr:rowOff>147638</xdr:rowOff>
    </xdr:to>
    <xdr:cxnSp macro="">
      <xdr:nvCxnSpPr>
        <xdr:cNvPr id="379" name="直線コネクタ 378"/>
        <xdr:cNvCxnSpPr/>
      </xdr:nvCxnSpPr>
      <xdr:spPr>
        <a:xfrm flipV="1">
          <a:off x="14401800" y="676179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40</xdr:row>
      <xdr:rowOff>18415</xdr:rowOff>
    </xdr:to>
    <xdr:cxnSp macro="">
      <xdr:nvCxnSpPr>
        <xdr:cNvPr id="382" name="直線コネクタ 381"/>
        <xdr:cNvCxnSpPr/>
      </xdr:nvCxnSpPr>
      <xdr:spPr>
        <a:xfrm flipV="1">
          <a:off x="13512800" y="68341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5" name="フローチャート : 判断 384"/>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86" name="テキスト ボックス 385"/>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123507</xdr:rowOff>
    </xdr:from>
    <xdr:to>
      <xdr:col>24</xdr:col>
      <xdr:colOff>609600</xdr:colOff>
      <xdr:row>39</xdr:row>
      <xdr:rowOff>53657</xdr:rowOff>
    </xdr:to>
    <xdr:sp macro="" textlink="">
      <xdr:nvSpPr>
        <xdr:cNvPr id="392" name="円/楕円 391"/>
        <xdr:cNvSpPr/>
      </xdr:nvSpPr>
      <xdr:spPr>
        <a:xfrm>
          <a:off x="169672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140034</xdr:rowOff>
    </xdr:from>
    <xdr:ext cx="762000" cy="259045"/>
    <xdr:sp macro="" textlink="">
      <xdr:nvSpPr>
        <xdr:cNvPr id="393" name="公債費負担の状況該当値テキスト"/>
        <xdr:cNvSpPr txBox="1"/>
      </xdr:nvSpPr>
      <xdr:spPr>
        <a:xfrm>
          <a:off x="171069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165735</xdr:rowOff>
    </xdr:from>
    <xdr:to>
      <xdr:col>23</xdr:col>
      <xdr:colOff>457200</xdr:colOff>
      <xdr:row>39</xdr:row>
      <xdr:rowOff>95885</xdr:rowOff>
    </xdr:to>
    <xdr:sp macro="" textlink="">
      <xdr:nvSpPr>
        <xdr:cNvPr id="394" name="円/楕円 393"/>
        <xdr:cNvSpPr/>
      </xdr:nvSpPr>
      <xdr:spPr>
        <a:xfrm>
          <a:off x="16129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106062</xdr:rowOff>
    </xdr:from>
    <xdr:ext cx="736600" cy="259045"/>
    <xdr:sp macro="" textlink="">
      <xdr:nvSpPr>
        <xdr:cNvPr id="395" name="テキスト ボックス 394"/>
        <xdr:cNvSpPr txBox="1"/>
      </xdr:nvSpPr>
      <xdr:spPr>
        <a:xfrm>
          <a:off x="15798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24447</xdr:rowOff>
    </xdr:from>
    <xdr:to>
      <xdr:col>22</xdr:col>
      <xdr:colOff>254000</xdr:colOff>
      <xdr:row>39</xdr:row>
      <xdr:rowOff>126047</xdr:rowOff>
    </xdr:to>
    <xdr:sp macro="" textlink="">
      <xdr:nvSpPr>
        <xdr:cNvPr id="396" name="円/楕円 395"/>
        <xdr:cNvSpPr/>
      </xdr:nvSpPr>
      <xdr:spPr>
        <a:xfrm>
          <a:off x="15240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136224</xdr:rowOff>
    </xdr:from>
    <xdr:ext cx="762000" cy="259045"/>
    <xdr:sp macro="" textlink="">
      <xdr:nvSpPr>
        <xdr:cNvPr id="397" name="テキスト ボックス 396"/>
        <xdr:cNvSpPr txBox="1"/>
      </xdr:nvSpPr>
      <xdr:spPr>
        <a:xfrm>
          <a:off x="14909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398" name="円/楕円 397"/>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37165</xdr:rowOff>
    </xdr:from>
    <xdr:ext cx="762000" cy="259045"/>
    <xdr:sp macro="" textlink="">
      <xdr:nvSpPr>
        <xdr:cNvPr id="399" name="テキスト ボックス 398"/>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139065</xdr:rowOff>
    </xdr:from>
    <xdr:to>
      <xdr:col>19</xdr:col>
      <xdr:colOff>533400</xdr:colOff>
      <xdr:row>40</xdr:row>
      <xdr:rowOff>69215</xdr:rowOff>
    </xdr:to>
    <xdr:sp macro="" textlink="">
      <xdr:nvSpPr>
        <xdr:cNvPr id="400" name="円/楕円 399"/>
        <xdr:cNvSpPr/>
      </xdr:nvSpPr>
      <xdr:spPr>
        <a:xfrm>
          <a:off x="1346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79392</xdr:rowOff>
    </xdr:from>
    <xdr:ext cx="762000" cy="259045"/>
    <xdr:sp macro="" textlink="">
      <xdr:nvSpPr>
        <xdr:cNvPr id="401" name="テキスト ボックス 400"/>
        <xdr:cNvSpPr txBox="1"/>
      </xdr:nvSpPr>
      <xdr:spPr>
        <a:xfrm>
          <a:off x="13131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将来負担比率は△</a:t>
          </a:r>
          <a:r>
            <a:rPr kumimoji="1" lang="en-US" altLang="ja-JP" sz="1200">
              <a:latin typeface="ＭＳ Ｐゴシック"/>
            </a:rPr>
            <a:t>35.7</a:t>
          </a:r>
          <a:r>
            <a:rPr kumimoji="1" lang="ja-JP" altLang="en-US" sz="1200">
              <a:latin typeface="ＭＳ Ｐゴシック"/>
            </a:rPr>
            <a:t>％と前年度の△</a:t>
          </a:r>
          <a:r>
            <a:rPr kumimoji="1" lang="en-US" altLang="ja-JP" sz="1200">
              <a:latin typeface="ＭＳ Ｐゴシック"/>
            </a:rPr>
            <a:t>23.2</a:t>
          </a:r>
          <a:r>
            <a:rPr kumimoji="1" lang="ja-JP" altLang="en-US" sz="1200">
              <a:latin typeface="ＭＳ Ｐゴシック"/>
            </a:rPr>
            <a:t>％と比較し、△</a:t>
          </a:r>
          <a:r>
            <a:rPr kumimoji="1" lang="en-US" altLang="ja-JP" sz="1200">
              <a:latin typeface="ＭＳ Ｐゴシック"/>
            </a:rPr>
            <a:t>12.5</a:t>
          </a:r>
          <a:r>
            <a:rPr kumimoji="1" lang="ja-JP" altLang="en-US" sz="1200">
              <a:latin typeface="ＭＳ Ｐゴシック"/>
            </a:rPr>
            <a:t>ポイントの減少となり、前年度に引き続き早期健全化基準の</a:t>
          </a:r>
          <a:r>
            <a:rPr kumimoji="1" lang="en-US" altLang="ja-JP" sz="1200">
              <a:latin typeface="ＭＳ Ｐゴシック"/>
            </a:rPr>
            <a:t>350</a:t>
          </a:r>
          <a:r>
            <a:rPr kumimoji="1" lang="ja-JP" altLang="en-US" sz="1200">
              <a:latin typeface="ＭＳ Ｐゴシック"/>
            </a:rPr>
            <a:t>％を大きく下回った。</a:t>
          </a:r>
          <a:endParaRPr kumimoji="1" lang="en-US" altLang="ja-JP" sz="1200">
            <a:latin typeface="ＭＳ Ｐゴシック"/>
          </a:endParaRPr>
        </a:p>
        <a:p>
          <a:r>
            <a:rPr kumimoji="1" lang="ja-JP" altLang="en-US" sz="1200">
              <a:latin typeface="ＭＳ Ｐゴシック"/>
            </a:rPr>
            <a:t>　プライマリーバランスの黒字確保に努めた結果、地方債残高は対前年度比較で△</a:t>
          </a:r>
          <a:r>
            <a:rPr kumimoji="1" lang="en-US" altLang="ja-JP" sz="1200">
              <a:latin typeface="ＭＳ Ｐゴシック"/>
            </a:rPr>
            <a:t>220</a:t>
          </a:r>
          <a:r>
            <a:rPr kumimoji="1" lang="ja-JP" altLang="en-US" sz="1200">
              <a:latin typeface="ＭＳ Ｐゴシック"/>
            </a:rPr>
            <a:t>百万円の減となったこと、また、退職手当負担見込額が△</a:t>
          </a:r>
          <a:r>
            <a:rPr kumimoji="1" lang="en-US" altLang="ja-JP" sz="1200">
              <a:latin typeface="ＭＳ Ｐゴシック"/>
            </a:rPr>
            <a:t>278</a:t>
          </a:r>
          <a:r>
            <a:rPr kumimoji="1" lang="ja-JP" altLang="en-US" sz="1200">
              <a:latin typeface="ＭＳ Ｐゴシック"/>
            </a:rPr>
            <a:t>百万円の減となった一方で、充当可能財源が財政調整基金や減債基金の積立額の増により、</a:t>
          </a:r>
          <a:r>
            <a:rPr kumimoji="1" lang="en-US" altLang="ja-JP" sz="1200">
              <a:latin typeface="ＭＳ Ｐゴシック"/>
            </a:rPr>
            <a:t>1,135</a:t>
          </a:r>
          <a:r>
            <a:rPr kumimoji="1" lang="ja-JP" altLang="en-US" sz="1200">
              <a:latin typeface="ＭＳ Ｐゴシック"/>
            </a:rPr>
            <a:t>百万円の増となったことなどから、大幅に低減した。</a:t>
          </a:r>
          <a:endParaRPr kumimoji="1" lang="en-US" altLang="ja-JP" sz="1200">
            <a:latin typeface="ＭＳ Ｐゴシック"/>
          </a:endParaRPr>
        </a:p>
        <a:p>
          <a:r>
            <a:rPr kumimoji="1" lang="ja-JP" altLang="en-US" sz="1200">
              <a:latin typeface="ＭＳ Ｐゴシック"/>
            </a:rPr>
            <a:t>　今後もプライマリーバランスの確保とともに、適正な基金運用を図るよう努めていく。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0</xdr:rowOff>
    </xdr:from>
    <xdr:to>
      <xdr:col>21</xdr:col>
      <xdr:colOff>0</xdr:colOff>
      <xdr:row>15</xdr:row>
      <xdr:rowOff>85058</xdr:rowOff>
    </xdr:to>
    <xdr:cxnSp macro="">
      <xdr:nvCxnSpPr>
        <xdr:cNvPr id="431" name="直線コネクタ 430"/>
        <xdr:cNvCxnSpPr/>
      </xdr:nvCxnSpPr>
      <xdr:spPr>
        <a:xfrm flipV="1">
          <a:off x="13512800" y="2571750"/>
          <a:ext cx="889000" cy="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2"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4" name="フローチャート : 判断 433"/>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5" name="テキスト ボックス 434"/>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36" name="フローチャート : 判断 435"/>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37" name="テキスト ボックス 436"/>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38" name="フローチャート : 判断 437"/>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39" name="テキスト ボックス 438"/>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0" name="フローチャート : 判断 439"/>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1" name="テキスト ボックス 440"/>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120650</xdr:rowOff>
    </xdr:from>
    <xdr:to>
      <xdr:col>21</xdr:col>
      <xdr:colOff>50800</xdr:colOff>
      <xdr:row>15</xdr:row>
      <xdr:rowOff>50800</xdr:rowOff>
    </xdr:to>
    <xdr:sp macro="" textlink="">
      <xdr:nvSpPr>
        <xdr:cNvPr id="447" name="円/楕円 446"/>
        <xdr:cNvSpPr/>
      </xdr:nvSpPr>
      <xdr:spPr>
        <a:xfrm>
          <a:off x="14351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60977</xdr:rowOff>
    </xdr:from>
    <xdr:ext cx="762000" cy="259045"/>
    <xdr:sp macro="" textlink="">
      <xdr:nvSpPr>
        <xdr:cNvPr id="448" name="テキスト ボックス 447"/>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34258</xdr:rowOff>
    </xdr:from>
    <xdr:to>
      <xdr:col>19</xdr:col>
      <xdr:colOff>533400</xdr:colOff>
      <xdr:row>15</xdr:row>
      <xdr:rowOff>135858</xdr:rowOff>
    </xdr:to>
    <xdr:sp macro="" textlink="">
      <xdr:nvSpPr>
        <xdr:cNvPr id="449" name="円/楕円 448"/>
        <xdr:cNvSpPr/>
      </xdr:nvSpPr>
      <xdr:spPr>
        <a:xfrm>
          <a:off x="13462000" y="26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146035</xdr:rowOff>
    </xdr:from>
    <xdr:ext cx="762000" cy="259045"/>
    <xdr:sp macro="" textlink="">
      <xdr:nvSpPr>
        <xdr:cNvPr id="450" name="テキスト ボックス 449"/>
        <xdr:cNvSpPr txBox="1"/>
      </xdr:nvSpPr>
      <xdr:spPr>
        <a:xfrm>
          <a:off x="13131800" y="237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58,879
58,466
439.05
29,047,744
27,183,386
1,434,969
16,464,269
25,830,207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ゴシック" panose="020B0609070205080204" pitchFamily="49" charset="-128"/>
              <a:ea typeface="ＭＳ ゴシック" panose="020B0609070205080204" pitchFamily="49" charset="-128"/>
            </a:rPr>
            <a:t>行財政改革ビジョンに沿って、職員数の減および特別職・職員給与カット等を継続して実施している。また、大規模災害の減少や事務の効率化等による超過勤務抑制の取組み強化などにより、対前年度比では△</a:t>
          </a:r>
          <a:r>
            <a:rPr kumimoji="1" lang="en-US" altLang="ja-JP" sz="1200">
              <a:latin typeface="ＭＳ ゴシック" panose="020B0609070205080204" pitchFamily="49" charset="-128"/>
              <a:ea typeface="ＭＳ ゴシック" panose="020B0609070205080204" pitchFamily="49" charset="-128"/>
            </a:rPr>
            <a:t>50</a:t>
          </a:r>
          <a:r>
            <a:rPr kumimoji="1" lang="ja-JP" altLang="en-US" sz="1200">
              <a:latin typeface="ＭＳ ゴシック" panose="020B0609070205080204" pitchFamily="49" charset="-128"/>
              <a:ea typeface="ＭＳ ゴシック" panose="020B0609070205080204" pitchFamily="49" charset="-128"/>
            </a:rPr>
            <a:t>百万円となった。</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ポイントの減となって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いるものの、</a:t>
          </a:r>
          <a:r>
            <a:rPr kumimoji="1" lang="ja-JP" altLang="en-US" sz="1200">
              <a:latin typeface="ＭＳ ゴシック" panose="020B0609070205080204" pitchFamily="49" charset="-128"/>
              <a:ea typeface="ＭＳ ゴシック" panose="020B0609070205080204" pitchFamily="49" charset="-128"/>
            </a:rPr>
            <a:t>依然として類似団体平均値および大分県平均値を上回る状況が続いており、今後も行財政改革ビジョンに沿って継続的に人件費抑制の取組みに努力していく必要がある。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38</xdr:row>
      <xdr:rowOff>165100</xdr:rowOff>
    </xdr:to>
    <xdr:cxnSp macro="">
      <xdr:nvCxnSpPr>
        <xdr:cNvPr id="64" name="直線コネクタ 63"/>
        <xdr:cNvCxnSpPr/>
      </xdr:nvCxnSpPr>
      <xdr:spPr>
        <a:xfrm flipV="1">
          <a:off x="3987800" y="6657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38</xdr:row>
      <xdr:rowOff>165100</xdr:rowOff>
    </xdr:to>
    <xdr:cxnSp macro="">
      <xdr:nvCxnSpPr>
        <xdr:cNvPr id="67" name="直線コネクタ 66"/>
        <xdr:cNvCxnSpPr/>
      </xdr:nvCxnSpPr>
      <xdr:spPr>
        <a:xfrm>
          <a:off x="3098800" y="667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157480</xdr:rowOff>
    </xdr:from>
    <xdr:to>
      <xdr:col>4</xdr:col>
      <xdr:colOff>346075</xdr:colOff>
      <xdr:row>39</xdr:row>
      <xdr:rowOff>39370</xdr:rowOff>
    </xdr:to>
    <xdr:cxnSp macro="">
      <xdr:nvCxnSpPr>
        <xdr:cNvPr id="70" name="直線コネクタ 69"/>
        <xdr:cNvCxnSpPr/>
      </xdr:nvCxnSpPr>
      <xdr:spPr>
        <a:xfrm flipV="1">
          <a:off x="2209800" y="667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39370</xdr:rowOff>
    </xdr:from>
    <xdr:to>
      <xdr:col>3</xdr:col>
      <xdr:colOff>142875</xdr:colOff>
      <xdr:row>40</xdr:row>
      <xdr:rowOff>127000</xdr:rowOff>
    </xdr:to>
    <xdr:cxnSp macro="">
      <xdr:nvCxnSpPr>
        <xdr:cNvPr id="73" name="直線コネクタ 72"/>
        <xdr:cNvCxnSpPr/>
      </xdr:nvCxnSpPr>
      <xdr:spPr>
        <a:xfrm flipV="1">
          <a:off x="1320800" y="67259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83" name="円/楕円 82"/>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63517</xdr:rowOff>
    </xdr:from>
    <xdr:ext cx="762000" cy="259045"/>
    <xdr:sp macro="" textlink="">
      <xdr:nvSpPr>
        <xdr:cNvPr id="84"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114300</xdr:rowOff>
    </xdr:from>
    <xdr:to>
      <xdr:col>5</xdr:col>
      <xdr:colOff>600075</xdr:colOff>
      <xdr:row>39</xdr:row>
      <xdr:rowOff>44450</xdr:rowOff>
    </xdr:to>
    <xdr:sp macro="" textlink="">
      <xdr:nvSpPr>
        <xdr:cNvPr id="85" name="円/楕円 84"/>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29227</xdr:rowOff>
    </xdr:from>
    <xdr:ext cx="736600" cy="259045"/>
    <xdr:sp macro="" textlink="">
      <xdr:nvSpPr>
        <xdr:cNvPr id="86" name="テキスト ボックス 85"/>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106680</xdr:rowOff>
    </xdr:from>
    <xdr:to>
      <xdr:col>4</xdr:col>
      <xdr:colOff>396875</xdr:colOff>
      <xdr:row>39</xdr:row>
      <xdr:rowOff>36830</xdr:rowOff>
    </xdr:to>
    <xdr:sp macro="" textlink="">
      <xdr:nvSpPr>
        <xdr:cNvPr id="87" name="円/楕円 86"/>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21607</xdr:rowOff>
    </xdr:from>
    <xdr:ext cx="762000" cy="259045"/>
    <xdr:sp macro="" textlink="">
      <xdr:nvSpPr>
        <xdr:cNvPr id="88" name="テキスト ボックス 87"/>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160020</xdr:rowOff>
    </xdr:from>
    <xdr:to>
      <xdr:col>3</xdr:col>
      <xdr:colOff>193675</xdr:colOff>
      <xdr:row>39</xdr:row>
      <xdr:rowOff>90170</xdr:rowOff>
    </xdr:to>
    <xdr:sp macro="" textlink="">
      <xdr:nvSpPr>
        <xdr:cNvPr id="89" name="円/楕円 88"/>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74947</xdr:rowOff>
    </xdr:from>
    <xdr:ext cx="762000" cy="259045"/>
    <xdr:sp macro="" textlink="">
      <xdr:nvSpPr>
        <xdr:cNvPr id="90" name="テキスト ボックス 89"/>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1" name="円/楕円 90"/>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2" name="テキスト ボックス 91"/>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ゴシック" panose="020B0609070205080204" pitchFamily="49" charset="-128"/>
              <a:ea typeface="ＭＳ ゴシック" panose="020B0609070205080204" pitchFamily="49" charset="-128"/>
            </a:rPr>
            <a:t>小学校焼却炉撤去事業や臨時福祉給付金事業事務費、衆議院議員総選挙費などの増額により、全体で</a:t>
          </a:r>
          <a:r>
            <a:rPr kumimoji="1" lang="en-US" altLang="ja-JP" sz="1200">
              <a:latin typeface="ＭＳ ゴシック" panose="020B0609070205080204" pitchFamily="49" charset="-128"/>
              <a:ea typeface="ＭＳ ゴシック" panose="020B0609070205080204" pitchFamily="49" charset="-128"/>
            </a:rPr>
            <a:t>31</a:t>
          </a:r>
          <a:r>
            <a:rPr kumimoji="1" lang="ja-JP" altLang="en-US" sz="1200">
              <a:latin typeface="ＭＳ ゴシック" panose="020B0609070205080204" pitchFamily="49" charset="-128"/>
              <a:ea typeface="ＭＳ ゴシック" panose="020B0609070205080204" pitchFamily="49" charset="-128"/>
            </a:rPr>
            <a:t>百万円の増額となった。</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この結果、経常収支比率は前年度から</a:t>
          </a:r>
          <a:r>
            <a:rPr kumimoji="1" lang="en-US" altLang="ja-JP" sz="1200">
              <a:latin typeface="ＭＳ ゴシック" panose="020B0609070205080204" pitchFamily="49" charset="-128"/>
              <a:ea typeface="ＭＳ ゴシック" panose="020B0609070205080204" pitchFamily="49" charset="-128"/>
            </a:rPr>
            <a:t>0.5</a:t>
          </a:r>
          <a:r>
            <a:rPr kumimoji="1" lang="ja-JP" altLang="en-US" sz="1200">
              <a:latin typeface="ＭＳ ゴシック" panose="020B0609070205080204" pitchFamily="49" charset="-128"/>
              <a:ea typeface="ＭＳ ゴシック" panose="020B0609070205080204" pitchFamily="49" charset="-128"/>
            </a:rPr>
            <a:t>ポイント増加したものの、類似団体平均値とは△</a:t>
          </a:r>
          <a:r>
            <a:rPr kumimoji="1" lang="en-US" altLang="ja-JP" sz="1200">
              <a:latin typeface="ＭＳ ゴシック" panose="020B0609070205080204" pitchFamily="49" charset="-128"/>
              <a:ea typeface="ＭＳ ゴシック" panose="020B0609070205080204" pitchFamily="49" charset="-128"/>
            </a:rPr>
            <a:t>2.2</a:t>
          </a:r>
          <a:r>
            <a:rPr kumimoji="1" lang="ja-JP" altLang="en-US" sz="1200">
              <a:latin typeface="ＭＳ ゴシック" panose="020B0609070205080204" pitchFamily="49" charset="-128"/>
              <a:ea typeface="ＭＳ ゴシック" panose="020B0609070205080204" pitchFamily="49" charset="-128"/>
            </a:rPr>
            <a:t>ポイント、大分県平均値との比較でも△</a:t>
          </a:r>
          <a:r>
            <a:rPr kumimoji="1" lang="en-US" altLang="ja-JP" sz="1200">
              <a:latin typeface="ＭＳ ゴシック" panose="020B0609070205080204" pitchFamily="49" charset="-128"/>
              <a:ea typeface="ＭＳ ゴシック" panose="020B0609070205080204" pitchFamily="49" charset="-128"/>
            </a:rPr>
            <a:t>0.9</a:t>
          </a:r>
          <a:r>
            <a:rPr kumimoji="1" lang="ja-JP" altLang="en-US" sz="1200">
              <a:latin typeface="ＭＳ ゴシック" panose="020B0609070205080204" pitchFamily="49" charset="-128"/>
              <a:ea typeface="ＭＳ ゴシック" panose="020B0609070205080204" pitchFamily="49" charset="-128"/>
            </a:rPr>
            <a:t>ポイント下回る状況となっている。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類似団体との比較で下回っているものの年々増えており、コストの削減についてさらに努力することが求められる</a:t>
          </a:r>
          <a:r>
            <a:rPr kumimoji="1" lang="ja-JP" altLang="en-US" sz="1200">
              <a:latin typeface="ＭＳ Ｐゴシック"/>
            </a:rPr>
            <a:t>。</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43180</xdr:rowOff>
    </xdr:to>
    <xdr:cxnSp macro="">
      <xdr:nvCxnSpPr>
        <xdr:cNvPr id="125" name="直線コネクタ 124"/>
        <xdr:cNvCxnSpPr/>
      </xdr:nvCxnSpPr>
      <xdr:spPr>
        <a:xfrm>
          <a:off x="15671800" y="2748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16</xdr:row>
      <xdr:rowOff>5080</xdr:rowOff>
    </xdr:to>
    <xdr:cxnSp macro="">
      <xdr:nvCxnSpPr>
        <xdr:cNvPr id="128" name="直線コネクタ 127"/>
        <xdr:cNvCxnSpPr/>
      </xdr:nvCxnSpPr>
      <xdr:spPr>
        <a:xfrm>
          <a:off x="14782800" y="270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130810</xdr:rowOff>
    </xdr:to>
    <xdr:cxnSp macro="">
      <xdr:nvCxnSpPr>
        <xdr:cNvPr id="131" name="直線コネクタ 130"/>
        <xdr:cNvCxnSpPr/>
      </xdr:nvCxnSpPr>
      <xdr:spPr>
        <a:xfrm>
          <a:off x="13893800" y="263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157480</xdr:rowOff>
    </xdr:from>
    <xdr:to>
      <xdr:col>20</xdr:col>
      <xdr:colOff>158750</xdr:colOff>
      <xdr:row>15</xdr:row>
      <xdr:rowOff>62230</xdr:rowOff>
    </xdr:to>
    <xdr:cxnSp macro="">
      <xdr:nvCxnSpPr>
        <xdr:cNvPr id="134" name="直線コネクタ 133"/>
        <xdr:cNvCxnSpPr/>
      </xdr:nvCxnSpPr>
      <xdr:spPr>
        <a:xfrm>
          <a:off x="13004800" y="255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5"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6" name="円/楕円 145"/>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7" name="テキスト ボックス 146"/>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48" name="円/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0" name="円/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106680</xdr:rowOff>
    </xdr:from>
    <xdr:to>
      <xdr:col>19</xdr:col>
      <xdr:colOff>6350</xdr:colOff>
      <xdr:row>15</xdr:row>
      <xdr:rowOff>36830</xdr:rowOff>
    </xdr:to>
    <xdr:sp macro="" textlink="">
      <xdr:nvSpPr>
        <xdr:cNvPr id="152" name="円/楕円 151"/>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47007</xdr:rowOff>
    </xdr:from>
    <xdr:ext cx="762000" cy="259045"/>
    <xdr:sp macro="" textlink="">
      <xdr:nvSpPr>
        <xdr:cNvPr id="153" name="テキスト ボックス 152"/>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ゴシック" panose="020B0609070205080204" pitchFamily="49" charset="-128"/>
              <a:ea typeface="ＭＳ ゴシック" panose="020B0609070205080204" pitchFamily="49" charset="-128"/>
            </a:rPr>
            <a:t>臨時福祉給付金事業、子育て世帯臨時特例給付金事業の開始などに加え、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障害福祉サービス事業費等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既存事業の伸びに</a:t>
          </a:r>
          <a:r>
            <a:rPr kumimoji="1" lang="ja-JP" altLang="en-US" sz="1200">
              <a:latin typeface="ＭＳ ゴシック" panose="020B0609070205080204" pitchFamily="49" charset="-128"/>
              <a:ea typeface="ＭＳ ゴシック" panose="020B0609070205080204" pitchFamily="49" charset="-128"/>
            </a:rPr>
            <a:t>より、対前年度比で</a:t>
          </a:r>
          <a:r>
            <a:rPr kumimoji="1" lang="en-US" altLang="ja-JP" sz="1200">
              <a:latin typeface="ＭＳ ゴシック" panose="020B0609070205080204" pitchFamily="49" charset="-128"/>
              <a:ea typeface="ＭＳ ゴシック" panose="020B0609070205080204" pitchFamily="49" charset="-128"/>
            </a:rPr>
            <a:t>490</a:t>
          </a:r>
          <a:r>
            <a:rPr kumimoji="1" lang="ja-JP" altLang="en-US" sz="1200">
              <a:latin typeface="ＭＳ ゴシック" panose="020B0609070205080204" pitchFamily="49" charset="-128"/>
              <a:ea typeface="ＭＳ ゴシック" panose="020B0609070205080204" pitchFamily="49" charset="-128"/>
            </a:rPr>
            <a:t>百万円の大幅増となった。</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この結果、前年度比</a:t>
          </a:r>
          <a:r>
            <a:rPr kumimoji="1" lang="en-US" altLang="ja-JP" sz="1200">
              <a:latin typeface="ＭＳ ゴシック" panose="020B0609070205080204" pitchFamily="49" charset="-128"/>
              <a:ea typeface="ＭＳ ゴシック" panose="020B0609070205080204" pitchFamily="49" charset="-128"/>
            </a:rPr>
            <a:t>0.9</a:t>
          </a:r>
          <a:r>
            <a:rPr kumimoji="1" lang="ja-JP" altLang="en-US" sz="1200">
              <a:latin typeface="ＭＳ ゴシック" panose="020B0609070205080204" pitchFamily="49" charset="-128"/>
              <a:ea typeface="ＭＳ ゴシック" panose="020B0609070205080204" pitchFamily="49" charset="-128"/>
            </a:rPr>
            <a:t>ポイントプラスとなり、類似団体平均の伸びに対して</a:t>
          </a:r>
          <a:r>
            <a:rPr kumimoji="1" lang="en-US" altLang="ja-JP" sz="1200">
              <a:latin typeface="ＭＳ ゴシック" panose="020B0609070205080204" pitchFamily="49" charset="-128"/>
              <a:ea typeface="ＭＳ ゴシック" panose="020B0609070205080204" pitchFamily="49" charset="-128"/>
            </a:rPr>
            <a:t>1.1</a:t>
          </a:r>
          <a:r>
            <a:rPr kumimoji="1" lang="ja-JP" altLang="en-US" sz="1200">
              <a:latin typeface="ＭＳ ゴシック" panose="020B0609070205080204" pitchFamily="49" charset="-128"/>
              <a:ea typeface="ＭＳ ゴシック" panose="020B0609070205080204" pitchFamily="49" charset="-128"/>
            </a:rPr>
            <a:t>ポイント上回ることとなった。</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市内に障害福祉サービス事業者が多くあり、年々障害福祉サービス事業費が大きく伸びていることが類似団体平均を上回っている大きな要因といえる。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54610</xdr:rowOff>
    </xdr:from>
    <xdr:to>
      <xdr:col>7</xdr:col>
      <xdr:colOff>15875</xdr:colOff>
      <xdr:row>55</xdr:row>
      <xdr:rowOff>123190</xdr:rowOff>
    </xdr:to>
    <xdr:cxnSp macro="">
      <xdr:nvCxnSpPr>
        <xdr:cNvPr id="186" name="直線コネクタ 185"/>
        <xdr:cNvCxnSpPr/>
      </xdr:nvCxnSpPr>
      <xdr:spPr>
        <a:xfrm>
          <a:off x="3987800" y="9484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xdr:rowOff>
    </xdr:from>
    <xdr:to>
      <xdr:col>5</xdr:col>
      <xdr:colOff>549275</xdr:colOff>
      <xdr:row>55</xdr:row>
      <xdr:rowOff>54610</xdr:rowOff>
    </xdr:to>
    <xdr:cxnSp macro="">
      <xdr:nvCxnSpPr>
        <xdr:cNvPr id="189" name="直線コネクタ 188"/>
        <xdr:cNvCxnSpPr/>
      </xdr:nvCxnSpPr>
      <xdr:spPr>
        <a:xfrm>
          <a:off x="3098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119380</xdr:rowOff>
    </xdr:from>
    <xdr:to>
      <xdr:col>4</xdr:col>
      <xdr:colOff>346075</xdr:colOff>
      <xdr:row>55</xdr:row>
      <xdr:rowOff>8890</xdr:rowOff>
    </xdr:to>
    <xdr:cxnSp macro="">
      <xdr:nvCxnSpPr>
        <xdr:cNvPr id="192" name="直線コネクタ 191"/>
        <xdr:cNvCxnSpPr/>
      </xdr:nvCxnSpPr>
      <xdr:spPr>
        <a:xfrm>
          <a:off x="2209800" y="9377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111760</xdr:rowOff>
    </xdr:from>
    <xdr:to>
      <xdr:col>3</xdr:col>
      <xdr:colOff>142875</xdr:colOff>
      <xdr:row>54</xdr:row>
      <xdr:rowOff>119380</xdr:rowOff>
    </xdr:to>
    <xdr:cxnSp macro="">
      <xdr:nvCxnSpPr>
        <xdr:cNvPr id="195" name="直線コネクタ 194"/>
        <xdr:cNvCxnSpPr/>
      </xdr:nvCxnSpPr>
      <xdr:spPr>
        <a:xfrm>
          <a:off x="1320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72390</xdr:rowOff>
    </xdr:from>
    <xdr:to>
      <xdr:col>7</xdr:col>
      <xdr:colOff>66675</xdr:colOff>
      <xdr:row>56</xdr:row>
      <xdr:rowOff>2540</xdr:rowOff>
    </xdr:to>
    <xdr:sp macro="" textlink="">
      <xdr:nvSpPr>
        <xdr:cNvPr id="205" name="円/楕円 204"/>
        <xdr:cNvSpPr/>
      </xdr:nvSpPr>
      <xdr:spPr>
        <a:xfrm>
          <a:off x="4775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44467</xdr:rowOff>
    </xdr:from>
    <xdr:ext cx="762000" cy="259045"/>
    <xdr:sp macro="" textlink="">
      <xdr:nvSpPr>
        <xdr:cNvPr id="206" name="扶助費該当値テキスト"/>
        <xdr:cNvSpPr txBox="1"/>
      </xdr:nvSpPr>
      <xdr:spPr>
        <a:xfrm>
          <a:off x="49149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xdr:rowOff>
    </xdr:from>
    <xdr:to>
      <xdr:col>5</xdr:col>
      <xdr:colOff>600075</xdr:colOff>
      <xdr:row>55</xdr:row>
      <xdr:rowOff>105410</xdr:rowOff>
    </xdr:to>
    <xdr:sp macro="" textlink="">
      <xdr:nvSpPr>
        <xdr:cNvPr id="207" name="円/楕円 206"/>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90187</xdr:rowOff>
    </xdr:from>
    <xdr:ext cx="736600" cy="259045"/>
    <xdr:sp macro="" textlink="">
      <xdr:nvSpPr>
        <xdr:cNvPr id="208" name="テキスト ボックス 207"/>
        <xdr:cNvSpPr txBox="1"/>
      </xdr:nvSpPr>
      <xdr:spPr>
        <a:xfrm>
          <a:off x="3606800" y="951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129540</xdr:rowOff>
    </xdr:from>
    <xdr:to>
      <xdr:col>4</xdr:col>
      <xdr:colOff>396875</xdr:colOff>
      <xdr:row>55</xdr:row>
      <xdr:rowOff>59690</xdr:rowOff>
    </xdr:to>
    <xdr:sp macro="" textlink="">
      <xdr:nvSpPr>
        <xdr:cNvPr id="209" name="円/楕円 208"/>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44467</xdr:rowOff>
    </xdr:from>
    <xdr:ext cx="762000" cy="259045"/>
    <xdr:sp macro="" textlink="">
      <xdr:nvSpPr>
        <xdr:cNvPr id="210" name="テキスト ボックス 209"/>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68580</xdr:rowOff>
    </xdr:from>
    <xdr:to>
      <xdr:col>3</xdr:col>
      <xdr:colOff>193675</xdr:colOff>
      <xdr:row>54</xdr:row>
      <xdr:rowOff>170180</xdr:rowOff>
    </xdr:to>
    <xdr:sp macro="" textlink="">
      <xdr:nvSpPr>
        <xdr:cNvPr id="211" name="円/楕円 210"/>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8907</xdr:rowOff>
    </xdr:from>
    <xdr:ext cx="762000" cy="259045"/>
    <xdr:sp macro="" textlink="">
      <xdr:nvSpPr>
        <xdr:cNvPr id="212" name="テキスト ボックス 211"/>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60960</xdr:rowOff>
    </xdr:from>
    <xdr:to>
      <xdr:col>1</xdr:col>
      <xdr:colOff>676275</xdr:colOff>
      <xdr:row>54</xdr:row>
      <xdr:rowOff>162560</xdr:rowOff>
    </xdr:to>
    <xdr:sp macro="" textlink="">
      <xdr:nvSpPr>
        <xdr:cNvPr id="213" name="円/楕円 212"/>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147337</xdr:rowOff>
    </xdr:from>
    <xdr:ext cx="762000" cy="259045"/>
    <xdr:sp macro="" textlink="">
      <xdr:nvSpPr>
        <xdr:cNvPr id="214" name="テキスト ボックス 213"/>
        <xdr:cNvSpPr txBox="1"/>
      </xdr:nvSpPr>
      <xdr:spPr>
        <a:xfrm>
          <a:off x="9398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ゴシック" panose="020B0609070205080204" pitchFamily="49" charset="-128"/>
              <a:ea typeface="ＭＳ ゴシック" panose="020B0609070205080204" pitchFamily="49" charset="-128"/>
            </a:rPr>
            <a:t>経常収支比率では、前年度比</a:t>
          </a:r>
          <a:r>
            <a:rPr kumimoji="1" lang="en-US" altLang="ja-JP" sz="1200">
              <a:latin typeface="ＭＳ ゴシック" panose="020B0609070205080204" pitchFamily="49" charset="-128"/>
              <a:ea typeface="ＭＳ ゴシック" panose="020B0609070205080204" pitchFamily="49" charset="-128"/>
            </a:rPr>
            <a:t>0.4</a:t>
          </a:r>
          <a:r>
            <a:rPr kumimoji="1" lang="ja-JP" altLang="en-US" sz="1200">
              <a:latin typeface="ＭＳ ゴシック" panose="020B0609070205080204" pitchFamily="49" charset="-128"/>
              <a:ea typeface="ＭＳ ゴシック" panose="020B0609070205080204" pitchFamily="49" charset="-128"/>
            </a:rPr>
            <a:t>ポイントの増、類似団体平均値と比較して</a:t>
          </a:r>
          <a:r>
            <a:rPr kumimoji="1" lang="en-US" altLang="ja-JP" sz="1200">
              <a:latin typeface="ＭＳ ゴシック" panose="020B0609070205080204" pitchFamily="49" charset="-128"/>
              <a:ea typeface="ＭＳ ゴシック" panose="020B0609070205080204" pitchFamily="49" charset="-128"/>
            </a:rPr>
            <a:t>1.7</a:t>
          </a:r>
          <a:r>
            <a:rPr kumimoji="1" lang="ja-JP" altLang="en-US" sz="1200">
              <a:latin typeface="ＭＳ ゴシック" panose="020B0609070205080204" pitchFamily="49" charset="-128"/>
              <a:ea typeface="ＭＳ ゴシック" panose="020B0609070205080204" pitchFamily="49" charset="-128"/>
            </a:rPr>
            <a:t>ポイント高と、他団体と比較して高い状況が続いている。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公共施設整備基金等の積立金が減額した一方で、街なみ整備事業や小中学校の校舎等耐震化事業の伸びが見られた。</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医療費の増嵩による国民健康保険特別会計繰出金の増などもあり、特別会計への繰出金が多いことが類似団体との比較で高止まりしている原因の１つと考えられる。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138430</xdr:rowOff>
    </xdr:to>
    <xdr:cxnSp macro="">
      <xdr:nvCxnSpPr>
        <xdr:cNvPr id="247" name="直線コネクタ 246"/>
        <xdr:cNvCxnSpPr/>
      </xdr:nvCxnSpPr>
      <xdr:spPr>
        <a:xfrm>
          <a:off x="15671800" y="988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123190</xdr:rowOff>
    </xdr:to>
    <xdr:cxnSp macro="">
      <xdr:nvCxnSpPr>
        <xdr:cNvPr id="250" name="直線コネクタ 249"/>
        <xdr:cNvCxnSpPr/>
      </xdr:nvCxnSpPr>
      <xdr:spPr>
        <a:xfrm flipV="1">
          <a:off x="14782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123190</xdr:rowOff>
    </xdr:to>
    <xdr:cxnSp macro="">
      <xdr:nvCxnSpPr>
        <xdr:cNvPr id="253" name="直線コネクタ 252"/>
        <xdr:cNvCxnSpPr/>
      </xdr:nvCxnSpPr>
      <xdr:spPr>
        <a:xfrm>
          <a:off x="13893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92710</xdr:rowOff>
    </xdr:to>
    <xdr:cxnSp macro="">
      <xdr:nvCxnSpPr>
        <xdr:cNvPr id="256" name="直線コネクタ 255"/>
        <xdr:cNvCxnSpPr/>
      </xdr:nvCxnSpPr>
      <xdr:spPr>
        <a:xfrm>
          <a:off x="13004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6" name="円/楕円 26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7"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8" name="円/楕円 26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9" name="テキスト ボックス 26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0" name="円/楕円 269"/>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1" name="テキスト ボックス 270"/>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2" name="円/楕円 271"/>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3" name="テキスト ボックス 272"/>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4" name="円/楕円 273"/>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5" name="テキスト ボックス 274"/>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ごみ処理施設建設のための調査、計画策定に伴う宇佐・高田・国東広域事務組合負担金や自治区集会所建設補助事業、経営所得安定対策推進事業の増により、対前年度比で</a:t>
          </a:r>
          <a:r>
            <a:rPr kumimoji="1" lang="en-US" altLang="ja-JP" sz="1200">
              <a:latin typeface="ＭＳ ゴシック" panose="020B0609070205080204" pitchFamily="49" charset="-128"/>
              <a:ea typeface="ＭＳ ゴシック" panose="020B0609070205080204" pitchFamily="49" charset="-128"/>
            </a:rPr>
            <a:t>128</a:t>
          </a:r>
          <a:r>
            <a:rPr kumimoji="1" lang="ja-JP" altLang="en-US" sz="1200">
              <a:latin typeface="ＭＳ ゴシック" panose="020B0609070205080204" pitchFamily="49" charset="-128"/>
              <a:ea typeface="ＭＳ ゴシック" panose="020B0609070205080204" pitchFamily="49" charset="-128"/>
            </a:rPr>
            <a:t>百万円の増額となった。</a:t>
          </a:r>
          <a:endParaRPr kumimoji="1" lang="en-US" altLang="ja-JP" sz="12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　補助金の交付・執行の適正化のため、継続して評価・検証を行っていることから、経常収支比率は対前年で△</a:t>
          </a:r>
          <a:r>
            <a:rPr kumimoji="1" lang="en-US" altLang="ja-JP" sz="1200">
              <a:latin typeface="ＭＳ ゴシック" panose="020B0609070205080204" pitchFamily="49" charset="-128"/>
              <a:ea typeface="ＭＳ ゴシック" panose="020B0609070205080204" pitchFamily="49" charset="-128"/>
            </a:rPr>
            <a:t>0.1</a:t>
          </a:r>
          <a:r>
            <a:rPr kumimoji="1" lang="ja-JP" altLang="en-US" sz="1200">
              <a:latin typeface="ＭＳ ゴシック" panose="020B0609070205080204" pitchFamily="49" charset="-128"/>
              <a:ea typeface="ＭＳ ゴシック" panose="020B0609070205080204" pitchFamily="49" charset="-128"/>
            </a:rPr>
            <a:t>ポイントのマイナス、類似団体平均値と比較して△</a:t>
          </a:r>
          <a:r>
            <a:rPr kumimoji="1" lang="en-US" altLang="ja-JP" sz="1200">
              <a:latin typeface="ＭＳ ゴシック" panose="020B0609070205080204" pitchFamily="49" charset="-128"/>
              <a:ea typeface="ＭＳ ゴシック" panose="020B0609070205080204" pitchFamily="49" charset="-128"/>
            </a:rPr>
            <a:t>7.4</a:t>
          </a:r>
          <a:r>
            <a:rPr kumimoji="1" lang="ja-JP" altLang="en-US" sz="1200">
              <a:latin typeface="ＭＳ ゴシック" panose="020B0609070205080204" pitchFamily="49" charset="-128"/>
              <a:ea typeface="ＭＳ ゴシック" panose="020B0609070205080204" pitchFamily="49" charset="-128"/>
            </a:rPr>
            <a:t>ポイントの低い水準となっている。</a:t>
          </a:r>
          <a:r>
            <a:rPr kumimoji="1" lang="ja-JP" altLang="ja-JP" sz="1200">
              <a:solidFill>
                <a:schemeClr val="dk1"/>
              </a:solidFill>
              <a:effectLst/>
              <a:latin typeface="+mn-lt"/>
              <a:ea typeface="+mn-ea"/>
              <a:cs typeface="+mn-cs"/>
            </a:rPr>
            <a:t>今後も適正な支出に努めていく。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30988</xdr:rowOff>
    </xdr:from>
    <xdr:to>
      <xdr:col>24</xdr:col>
      <xdr:colOff>31750</xdr:colOff>
      <xdr:row>34</xdr:row>
      <xdr:rowOff>35560</xdr:rowOff>
    </xdr:to>
    <xdr:cxnSp macro="">
      <xdr:nvCxnSpPr>
        <xdr:cNvPr id="305" name="直線コネクタ 304"/>
        <xdr:cNvCxnSpPr/>
      </xdr:nvCxnSpPr>
      <xdr:spPr>
        <a:xfrm flipV="1">
          <a:off x="15671800" y="58602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35560</xdr:rowOff>
    </xdr:from>
    <xdr:to>
      <xdr:col>22</xdr:col>
      <xdr:colOff>565150</xdr:colOff>
      <xdr:row>34</xdr:row>
      <xdr:rowOff>49276</xdr:rowOff>
    </xdr:to>
    <xdr:cxnSp macro="">
      <xdr:nvCxnSpPr>
        <xdr:cNvPr id="308" name="直線コネクタ 307"/>
        <xdr:cNvCxnSpPr/>
      </xdr:nvCxnSpPr>
      <xdr:spPr>
        <a:xfrm flipV="1">
          <a:off x="14782800" y="58648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49276</xdr:rowOff>
    </xdr:from>
    <xdr:to>
      <xdr:col>21</xdr:col>
      <xdr:colOff>361950</xdr:colOff>
      <xdr:row>34</xdr:row>
      <xdr:rowOff>58420</xdr:rowOff>
    </xdr:to>
    <xdr:cxnSp macro="">
      <xdr:nvCxnSpPr>
        <xdr:cNvPr id="311" name="直線コネクタ 310"/>
        <xdr:cNvCxnSpPr/>
      </xdr:nvCxnSpPr>
      <xdr:spPr>
        <a:xfrm flipV="1">
          <a:off x="13893800" y="5878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40132</xdr:rowOff>
    </xdr:from>
    <xdr:to>
      <xdr:col>20</xdr:col>
      <xdr:colOff>158750</xdr:colOff>
      <xdr:row>34</xdr:row>
      <xdr:rowOff>58420</xdr:rowOff>
    </xdr:to>
    <xdr:cxnSp macro="">
      <xdr:nvCxnSpPr>
        <xdr:cNvPr id="314" name="直線コネクタ 313"/>
        <xdr:cNvCxnSpPr/>
      </xdr:nvCxnSpPr>
      <xdr:spPr>
        <a:xfrm>
          <a:off x="13004800" y="5869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151638</xdr:rowOff>
    </xdr:from>
    <xdr:to>
      <xdr:col>24</xdr:col>
      <xdr:colOff>82550</xdr:colOff>
      <xdr:row>34</xdr:row>
      <xdr:rowOff>81788</xdr:rowOff>
    </xdr:to>
    <xdr:sp macro="" textlink="">
      <xdr:nvSpPr>
        <xdr:cNvPr id="324" name="円/楕円 323"/>
        <xdr:cNvSpPr/>
      </xdr:nvSpPr>
      <xdr:spPr>
        <a:xfrm>
          <a:off x="164592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60215</xdr:rowOff>
    </xdr:from>
    <xdr:ext cx="762000" cy="259045"/>
    <xdr:sp macro="" textlink="">
      <xdr:nvSpPr>
        <xdr:cNvPr id="325" name="補助費等該当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156210</xdr:rowOff>
    </xdr:from>
    <xdr:to>
      <xdr:col>22</xdr:col>
      <xdr:colOff>615950</xdr:colOff>
      <xdr:row>34</xdr:row>
      <xdr:rowOff>86360</xdr:rowOff>
    </xdr:to>
    <xdr:sp macro="" textlink="">
      <xdr:nvSpPr>
        <xdr:cNvPr id="326" name="円/楕円 325"/>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96537</xdr:rowOff>
    </xdr:from>
    <xdr:ext cx="736600" cy="259045"/>
    <xdr:sp macro="" textlink="">
      <xdr:nvSpPr>
        <xdr:cNvPr id="327" name="テキスト ボックス 326"/>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169926</xdr:rowOff>
    </xdr:from>
    <xdr:to>
      <xdr:col>21</xdr:col>
      <xdr:colOff>412750</xdr:colOff>
      <xdr:row>34</xdr:row>
      <xdr:rowOff>100076</xdr:rowOff>
    </xdr:to>
    <xdr:sp macro="" textlink="">
      <xdr:nvSpPr>
        <xdr:cNvPr id="328" name="円/楕円 327"/>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110253</xdr:rowOff>
    </xdr:from>
    <xdr:ext cx="762000" cy="259045"/>
    <xdr:sp macro="" textlink="">
      <xdr:nvSpPr>
        <xdr:cNvPr id="329" name="テキスト ボックス 328"/>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30" name="円/楕円 329"/>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31" name="テキスト ボックス 330"/>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160782</xdr:rowOff>
    </xdr:from>
    <xdr:to>
      <xdr:col>19</xdr:col>
      <xdr:colOff>6350</xdr:colOff>
      <xdr:row>34</xdr:row>
      <xdr:rowOff>90932</xdr:rowOff>
    </xdr:to>
    <xdr:sp macro="" textlink="">
      <xdr:nvSpPr>
        <xdr:cNvPr id="332" name="円/楕円 331"/>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101109</xdr:rowOff>
    </xdr:from>
    <xdr:ext cx="762000" cy="259045"/>
    <xdr:sp macro="" textlink="">
      <xdr:nvSpPr>
        <xdr:cNvPr id="333" name="テキスト ボックス 332"/>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臨時財政対策債や合併特例債などの償還額が増加となるのに加え、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緊急防災・減災事業債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が償還開始となった</a:t>
          </a:r>
          <a:r>
            <a:rPr kumimoji="1" lang="ja-JP" altLang="en-US" sz="1200">
              <a:latin typeface="ＭＳ ゴシック" panose="020B0609070205080204" pitchFamily="49" charset="-128"/>
              <a:ea typeface="ＭＳ ゴシック" panose="020B0609070205080204" pitchFamily="49" charset="-128"/>
            </a:rPr>
            <a:t>一方、学校施設等整備事業債や地方道路等整備事業債の償還額減少により、合計で△</a:t>
          </a:r>
          <a:r>
            <a:rPr kumimoji="1" lang="en-US" altLang="ja-JP" sz="1200">
              <a:latin typeface="ＭＳ ゴシック" panose="020B0609070205080204" pitchFamily="49" charset="-128"/>
              <a:ea typeface="ＭＳ ゴシック" panose="020B0609070205080204" pitchFamily="49" charset="-128"/>
            </a:rPr>
            <a:t>89</a:t>
          </a:r>
          <a:r>
            <a:rPr kumimoji="1" lang="ja-JP" altLang="en-US" sz="1200">
              <a:latin typeface="ＭＳ ゴシック" panose="020B0609070205080204" pitchFamily="49" charset="-128"/>
              <a:ea typeface="ＭＳ ゴシック" panose="020B0609070205080204" pitchFamily="49" charset="-128"/>
            </a:rPr>
            <a:t>百万円減少した。</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経常収支比率では、△</a:t>
          </a:r>
          <a:r>
            <a:rPr kumimoji="1" lang="en-US" altLang="ja-JP" sz="1200">
              <a:latin typeface="ＭＳ ゴシック" panose="020B0609070205080204" pitchFamily="49" charset="-128"/>
              <a:ea typeface="ＭＳ ゴシック" panose="020B0609070205080204" pitchFamily="49" charset="-128"/>
            </a:rPr>
            <a:t>0.2</a:t>
          </a:r>
          <a:r>
            <a:rPr kumimoji="1" lang="ja-JP" altLang="en-US" sz="1200">
              <a:latin typeface="ＭＳ ゴシック" panose="020B0609070205080204" pitchFamily="49" charset="-128"/>
              <a:ea typeface="ＭＳ ゴシック" panose="020B0609070205080204" pitchFamily="49" charset="-128"/>
            </a:rPr>
            <a:t>ポイント減と、類似団体平均と同程度の減少幅となっている。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今後もプライマリーバランスを意識した起債に努め、その抑制を図っていく。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77</xdr:row>
      <xdr:rowOff>147574</xdr:rowOff>
    </xdr:to>
    <xdr:cxnSp macro="">
      <xdr:nvCxnSpPr>
        <xdr:cNvPr id="363" name="直線コネクタ 362"/>
        <xdr:cNvCxnSpPr/>
      </xdr:nvCxnSpPr>
      <xdr:spPr>
        <a:xfrm flipV="1">
          <a:off x="3987800" y="133400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77</xdr:row>
      <xdr:rowOff>170435</xdr:rowOff>
    </xdr:to>
    <xdr:cxnSp macro="">
      <xdr:nvCxnSpPr>
        <xdr:cNvPr id="366" name="直線コネクタ 365"/>
        <xdr:cNvCxnSpPr/>
      </xdr:nvCxnSpPr>
      <xdr:spPr>
        <a:xfrm flipV="1">
          <a:off x="3098800" y="13349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49276</xdr:rowOff>
    </xdr:to>
    <xdr:cxnSp macro="">
      <xdr:nvCxnSpPr>
        <xdr:cNvPr id="369" name="直線コネクタ 368"/>
        <xdr:cNvCxnSpPr/>
      </xdr:nvCxnSpPr>
      <xdr:spPr>
        <a:xfrm flipV="1">
          <a:off x="2209800" y="133720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49276</xdr:rowOff>
    </xdr:to>
    <xdr:cxnSp macro="">
      <xdr:nvCxnSpPr>
        <xdr:cNvPr id="372" name="直線コネクタ 371"/>
        <xdr:cNvCxnSpPr/>
      </xdr:nvCxnSpPr>
      <xdr:spPr>
        <a:xfrm>
          <a:off x="1320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82" name="円/楕円 38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104157</xdr:rowOff>
    </xdr:from>
    <xdr:ext cx="762000" cy="259045"/>
    <xdr:sp macro="" textlink="">
      <xdr:nvSpPr>
        <xdr:cNvPr id="383" name="公債費該当値テキスト"/>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84" name="円/楕円 383"/>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37101</xdr:rowOff>
    </xdr:from>
    <xdr:ext cx="736600" cy="259045"/>
    <xdr:sp macro="" textlink="">
      <xdr:nvSpPr>
        <xdr:cNvPr id="385" name="テキスト ボックス 384"/>
        <xdr:cNvSpPr txBox="1"/>
      </xdr:nvSpPr>
      <xdr:spPr>
        <a:xfrm>
          <a:off x="3606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86" name="円/楕円 385"/>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87" name="テキスト ボックス 386"/>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88" name="円/楕円 387"/>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89" name="テキスト ボックス 388"/>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90" name="円/楕円 389"/>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91" name="テキスト ボックス 390"/>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ゴシック" panose="020B0609070205080204" pitchFamily="49" charset="-128"/>
              <a:ea typeface="ＭＳ ゴシック" panose="020B0609070205080204" pitchFamily="49" charset="-128"/>
            </a:rPr>
            <a:t>公債費を除く経常収支比率は、類似団体平均値の対前年度比較と同じ</a:t>
          </a:r>
          <a:r>
            <a:rPr kumimoji="1" lang="en-US" altLang="ja-JP" sz="1200">
              <a:latin typeface="ＭＳ ゴシック" panose="020B0609070205080204" pitchFamily="49" charset="-128"/>
              <a:ea typeface="ＭＳ ゴシック" panose="020B0609070205080204" pitchFamily="49" charset="-128"/>
            </a:rPr>
            <a:t>1.4</a:t>
          </a:r>
          <a:r>
            <a:rPr kumimoji="1" lang="ja-JP" altLang="en-US" sz="1200">
              <a:latin typeface="ＭＳ ゴシック" panose="020B0609070205080204" pitchFamily="49" charset="-128"/>
              <a:ea typeface="ＭＳ ゴシック" panose="020B0609070205080204" pitchFamily="49" charset="-128"/>
            </a:rPr>
            <a:t>ポイントのプラスとなり、前年度と同様△</a:t>
          </a:r>
          <a:r>
            <a:rPr kumimoji="1" lang="en-US" altLang="ja-JP" sz="1200">
              <a:latin typeface="ＭＳ ゴシック" panose="020B0609070205080204" pitchFamily="49" charset="-128"/>
              <a:ea typeface="ＭＳ ゴシック" panose="020B0609070205080204" pitchFamily="49" charset="-128"/>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latin typeface="ＭＳ ゴシック" panose="020B0609070205080204" pitchFamily="49" charset="-128"/>
              <a:ea typeface="ＭＳ ゴシック" panose="020B0609070205080204" pitchFamily="49" charset="-128"/>
            </a:rPr>
            <a:t>下回る状況となっている。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公共施設整備基金の減額などによる基金積立金の減や特別会計繰出金の減の一方、臨時福祉給付金の増などによる扶助費の増などの影響が大きいと考えられる。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特別会計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en-US" sz="1200">
              <a:latin typeface="ＭＳ ゴシック" panose="020B0609070205080204" pitchFamily="49" charset="-128"/>
              <a:ea typeface="ＭＳ ゴシック" panose="020B0609070205080204" pitchFamily="49" charset="-128"/>
            </a:rPr>
            <a:t>基準外繰出や補助金等についての評価・検証を継続するなど、適正な支出に努めていく。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75</xdr:row>
      <xdr:rowOff>54610</xdr:rowOff>
    </xdr:to>
    <xdr:cxnSp macro="">
      <xdr:nvCxnSpPr>
        <xdr:cNvPr id="424" name="直線コネクタ 423"/>
        <xdr:cNvCxnSpPr/>
      </xdr:nvCxnSpPr>
      <xdr:spPr>
        <a:xfrm>
          <a:off x="15671800" y="12860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142240</xdr:rowOff>
    </xdr:from>
    <xdr:to>
      <xdr:col>22</xdr:col>
      <xdr:colOff>565150</xdr:colOff>
      <xdr:row>75</xdr:row>
      <xdr:rowOff>1270</xdr:rowOff>
    </xdr:to>
    <xdr:cxnSp macro="">
      <xdr:nvCxnSpPr>
        <xdr:cNvPr id="427" name="直線コネクタ 426"/>
        <xdr:cNvCxnSpPr/>
      </xdr:nvCxnSpPr>
      <xdr:spPr>
        <a:xfrm>
          <a:off x="14782800" y="12829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96520</xdr:rowOff>
    </xdr:from>
    <xdr:to>
      <xdr:col>21</xdr:col>
      <xdr:colOff>361950</xdr:colOff>
      <xdr:row>74</xdr:row>
      <xdr:rowOff>142240</xdr:rowOff>
    </xdr:to>
    <xdr:cxnSp macro="">
      <xdr:nvCxnSpPr>
        <xdr:cNvPr id="430" name="直線コネクタ 429"/>
        <xdr:cNvCxnSpPr/>
      </xdr:nvCxnSpPr>
      <xdr:spPr>
        <a:xfrm>
          <a:off x="13893800" y="12783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96520</xdr:rowOff>
    </xdr:from>
    <xdr:to>
      <xdr:col>20</xdr:col>
      <xdr:colOff>158750</xdr:colOff>
      <xdr:row>74</xdr:row>
      <xdr:rowOff>138430</xdr:rowOff>
    </xdr:to>
    <xdr:cxnSp macro="">
      <xdr:nvCxnSpPr>
        <xdr:cNvPr id="433" name="直線コネクタ 432"/>
        <xdr:cNvCxnSpPr/>
      </xdr:nvCxnSpPr>
      <xdr:spPr>
        <a:xfrm flipV="1">
          <a:off x="13004800" y="12783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3810</xdr:rowOff>
    </xdr:from>
    <xdr:to>
      <xdr:col>24</xdr:col>
      <xdr:colOff>82550</xdr:colOff>
      <xdr:row>75</xdr:row>
      <xdr:rowOff>105410</xdr:rowOff>
    </xdr:to>
    <xdr:sp macro="" textlink="">
      <xdr:nvSpPr>
        <xdr:cNvPr id="443" name="円/楕円 442"/>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20337</xdr:rowOff>
    </xdr:from>
    <xdr:ext cx="762000" cy="259045"/>
    <xdr:sp macro="" textlink="">
      <xdr:nvSpPr>
        <xdr:cNvPr id="444" name="公債費以外該当値テキスト"/>
        <xdr:cNvSpPr txBox="1"/>
      </xdr:nvSpPr>
      <xdr:spPr>
        <a:xfrm>
          <a:off x="16598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45" name="円/楕円 444"/>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46" name="テキスト ボックス 445"/>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91440</xdr:rowOff>
    </xdr:from>
    <xdr:to>
      <xdr:col>21</xdr:col>
      <xdr:colOff>412750</xdr:colOff>
      <xdr:row>75</xdr:row>
      <xdr:rowOff>21590</xdr:rowOff>
    </xdr:to>
    <xdr:sp macro="" textlink="">
      <xdr:nvSpPr>
        <xdr:cNvPr id="447" name="円/楕円 446"/>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48" name="テキスト ボックス 447"/>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45720</xdr:rowOff>
    </xdr:from>
    <xdr:to>
      <xdr:col>20</xdr:col>
      <xdr:colOff>209550</xdr:colOff>
      <xdr:row>74</xdr:row>
      <xdr:rowOff>147320</xdr:rowOff>
    </xdr:to>
    <xdr:sp macro="" textlink="">
      <xdr:nvSpPr>
        <xdr:cNvPr id="449" name="円/楕円 448"/>
        <xdr:cNvSpPr/>
      </xdr:nvSpPr>
      <xdr:spPr>
        <a:xfrm>
          <a:off x="13843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157497</xdr:rowOff>
    </xdr:from>
    <xdr:ext cx="762000" cy="259045"/>
    <xdr:sp macro="" textlink="">
      <xdr:nvSpPr>
        <xdr:cNvPr id="450" name="テキスト ボックス 449"/>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87630</xdr:rowOff>
    </xdr:from>
    <xdr:to>
      <xdr:col>19</xdr:col>
      <xdr:colOff>6350</xdr:colOff>
      <xdr:row>75</xdr:row>
      <xdr:rowOff>17780</xdr:rowOff>
    </xdr:to>
    <xdr:sp macro="" textlink="">
      <xdr:nvSpPr>
        <xdr:cNvPr id="451" name="円/楕円 450"/>
        <xdr:cNvSpPr/>
      </xdr:nvSpPr>
      <xdr:spPr>
        <a:xfrm>
          <a:off x="12954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27957</xdr:rowOff>
    </xdr:from>
    <xdr:ext cx="762000" cy="259045"/>
    <xdr:sp macro="" textlink="">
      <xdr:nvSpPr>
        <xdr:cNvPr id="452" name="テキスト ボックス 451"/>
        <xdr:cNvSpPr txBox="1"/>
      </xdr:nvSpPr>
      <xdr:spPr>
        <a:xfrm>
          <a:off x="12623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大分県宇佐市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164665</xdr:rowOff>
    </xdr:from>
    <xdr:to>
      <xdr:col>4</xdr:col>
      <xdr:colOff>1117600</xdr:colOff>
      <xdr:row>16</xdr:row>
      <xdr:rowOff>24925</xdr:rowOff>
    </xdr:to>
    <xdr:cxnSp macro="">
      <xdr:nvCxnSpPr>
        <xdr:cNvPr id="52" name="直線コネクタ 51"/>
        <xdr:cNvCxnSpPr/>
      </xdr:nvCxnSpPr>
      <xdr:spPr bwMode="auto">
        <a:xfrm flipV="1">
          <a:off x="5003800" y="2784040"/>
          <a:ext cx="647700" cy="31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24925</xdr:rowOff>
    </xdr:from>
    <xdr:to>
      <xdr:col>4</xdr:col>
      <xdr:colOff>469900</xdr:colOff>
      <xdr:row>16</xdr:row>
      <xdr:rowOff>28778</xdr:rowOff>
    </xdr:to>
    <xdr:cxnSp macro="">
      <xdr:nvCxnSpPr>
        <xdr:cNvPr id="55" name="直線コネクタ 54"/>
        <xdr:cNvCxnSpPr/>
      </xdr:nvCxnSpPr>
      <xdr:spPr bwMode="auto">
        <a:xfrm flipV="1">
          <a:off x="4305300" y="2815750"/>
          <a:ext cx="6985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3420</xdr:rowOff>
    </xdr:from>
    <xdr:to>
      <xdr:col>3</xdr:col>
      <xdr:colOff>904875</xdr:colOff>
      <xdr:row>16</xdr:row>
      <xdr:rowOff>28778</xdr:rowOff>
    </xdr:to>
    <xdr:cxnSp macro="">
      <xdr:nvCxnSpPr>
        <xdr:cNvPr id="58" name="直線コネクタ 57"/>
        <xdr:cNvCxnSpPr/>
      </xdr:nvCxnSpPr>
      <xdr:spPr bwMode="auto">
        <a:xfrm>
          <a:off x="3606800" y="2794245"/>
          <a:ext cx="698500" cy="25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3420</xdr:rowOff>
    </xdr:from>
    <xdr:to>
      <xdr:col>3</xdr:col>
      <xdr:colOff>206375</xdr:colOff>
      <xdr:row>16</xdr:row>
      <xdr:rowOff>6441</xdr:rowOff>
    </xdr:to>
    <xdr:cxnSp macro="">
      <xdr:nvCxnSpPr>
        <xdr:cNvPr id="61" name="直線コネクタ 60"/>
        <xdr:cNvCxnSpPr/>
      </xdr:nvCxnSpPr>
      <xdr:spPr bwMode="auto">
        <a:xfrm flipV="1">
          <a:off x="2908300" y="2794245"/>
          <a:ext cx="698500" cy="3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113865</xdr:rowOff>
    </xdr:from>
    <xdr:to>
      <xdr:col>5</xdr:col>
      <xdr:colOff>34925</xdr:colOff>
      <xdr:row>16</xdr:row>
      <xdr:rowOff>44015</xdr:rowOff>
    </xdr:to>
    <xdr:sp macro="" textlink="">
      <xdr:nvSpPr>
        <xdr:cNvPr id="71" name="円/楕円 70"/>
        <xdr:cNvSpPr/>
      </xdr:nvSpPr>
      <xdr:spPr bwMode="auto">
        <a:xfrm>
          <a:off x="5600700" y="273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130392</xdr:rowOff>
    </xdr:from>
    <xdr:ext cx="762000" cy="259045"/>
    <xdr:sp macro="" textlink="">
      <xdr:nvSpPr>
        <xdr:cNvPr id="72" name="人口1人当たり決算額の推移該当値テキスト130"/>
        <xdr:cNvSpPr txBox="1"/>
      </xdr:nvSpPr>
      <xdr:spPr>
        <a:xfrm>
          <a:off x="5740400" y="257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90,610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145575</xdr:rowOff>
    </xdr:from>
    <xdr:to>
      <xdr:col>4</xdr:col>
      <xdr:colOff>520700</xdr:colOff>
      <xdr:row>16</xdr:row>
      <xdr:rowOff>75725</xdr:rowOff>
    </xdr:to>
    <xdr:sp macro="" textlink="">
      <xdr:nvSpPr>
        <xdr:cNvPr id="73" name="円/楕円 72"/>
        <xdr:cNvSpPr/>
      </xdr:nvSpPr>
      <xdr:spPr bwMode="auto">
        <a:xfrm>
          <a:off x="4953000" y="2764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85902</xdr:rowOff>
    </xdr:from>
    <xdr:ext cx="736600" cy="259045"/>
    <xdr:sp macro="" textlink="">
      <xdr:nvSpPr>
        <xdr:cNvPr id="74" name="テキスト ボックス 73"/>
        <xdr:cNvSpPr txBox="1"/>
      </xdr:nvSpPr>
      <xdr:spPr>
        <a:xfrm>
          <a:off x="4622800" y="25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88,668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149428</xdr:rowOff>
    </xdr:from>
    <xdr:to>
      <xdr:col>3</xdr:col>
      <xdr:colOff>955675</xdr:colOff>
      <xdr:row>16</xdr:row>
      <xdr:rowOff>79578</xdr:rowOff>
    </xdr:to>
    <xdr:sp macro="" textlink="">
      <xdr:nvSpPr>
        <xdr:cNvPr id="75" name="円/楕円 74"/>
        <xdr:cNvSpPr/>
      </xdr:nvSpPr>
      <xdr:spPr bwMode="auto">
        <a:xfrm>
          <a:off x="4254500" y="2768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89755</xdr:rowOff>
    </xdr:from>
    <xdr:ext cx="762000" cy="259045"/>
    <xdr:sp macro="" textlink="">
      <xdr:nvSpPr>
        <xdr:cNvPr id="76" name="テキスト ボックス 75"/>
        <xdr:cNvSpPr txBox="1"/>
      </xdr:nvSpPr>
      <xdr:spPr>
        <a:xfrm>
          <a:off x="3924300" y="25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124070</xdr:rowOff>
    </xdr:from>
    <xdr:to>
      <xdr:col>3</xdr:col>
      <xdr:colOff>257175</xdr:colOff>
      <xdr:row>16</xdr:row>
      <xdr:rowOff>54220</xdr:rowOff>
    </xdr:to>
    <xdr:sp macro="" textlink="">
      <xdr:nvSpPr>
        <xdr:cNvPr id="77" name="円/楕円 76"/>
        <xdr:cNvSpPr/>
      </xdr:nvSpPr>
      <xdr:spPr bwMode="auto">
        <a:xfrm>
          <a:off x="3556000" y="274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64397</xdr:rowOff>
    </xdr:from>
    <xdr:ext cx="762000" cy="259045"/>
    <xdr:sp macro="" textlink="">
      <xdr:nvSpPr>
        <xdr:cNvPr id="78" name="テキスト ボックス 77"/>
        <xdr:cNvSpPr txBox="1"/>
      </xdr:nvSpPr>
      <xdr:spPr>
        <a:xfrm>
          <a:off x="3225800" y="251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127091</xdr:rowOff>
    </xdr:from>
    <xdr:to>
      <xdr:col>2</xdr:col>
      <xdr:colOff>692150</xdr:colOff>
      <xdr:row>16</xdr:row>
      <xdr:rowOff>57241</xdr:rowOff>
    </xdr:to>
    <xdr:sp macro="" textlink="">
      <xdr:nvSpPr>
        <xdr:cNvPr id="79" name="円/楕円 78"/>
        <xdr:cNvSpPr/>
      </xdr:nvSpPr>
      <xdr:spPr bwMode="auto">
        <a:xfrm>
          <a:off x="2857500" y="274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67418</xdr:rowOff>
    </xdr:from>
    <xdr:ext cx="762000" cy="259045"/>
    <xdr:sp macro="" textlink="">
      <xdr:nvSpPr>
        <xdr:cNvPr id="80" name="テキスト ボックス 79"/>
        <xdr:cNvSpPr txBox="1"/>
      </xdr:nvSpPr>
      <xdr:spPr>
        <a:xfrm>
          <a:off x="2527300" y="251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302013</xdr:rowOff>
    </xdr:from>
    <xdr:to>
      <xdr:col>4</xdr:col>
      <xdr:colOff>1117600</xdr:colOff>
      <xdr:row>35</xdr:row>
      <xdr:rowOff>339865</xdr:rowOff>
    </xdr:to>
    <xdr:cxnSp macro="">
      <xdr:nvCxnSpPr>
        <xdr:cNvPr id="113" name="直線コネクタ 112"/>
        <xdr:cNvCxnSpPr/>
      </xdr:nvCxnSpPr>
      <xdr:spPr bwMode="auto">
        <a:xfrm>
          <a:off x="5003800" y="6912363"/>
          <a:ext cx="647700" cy="37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302013</xdr:rowOff>
    </xdr:from>
    <xdr:to>
      <xdr:col>4</xdr:col>
      <xdr:colOff>469900</xdr:colOff>
      <xdr:row>36</xdr:row>
      <xdr:rowOff>10700</xdr:rowOff>
    </xdr:to>
    <xdr:cxnSp macro="">
      <xdr:nvCxnSpPr>
        <xdr:cNvPr id="116" name="直線コネクタ 115"/>
        <xdr:cNvCxnSpPr/>
      </xdr:nvCxnSpPr>
      <xdr:spPr bwMode="auto">
        <a:xfrm flipV="1">
          <a:off x="4305300" y="6912363"/>
          <a:ext cx="698500" cy="51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244101</xdr:rowOff>
    </xdr:from>
    <xdr:to>
      <xdr:col>3</xdr:col>
      <xdr:colOff>904875</xdr:colOff>
      <xdr:row>36</xdr:row>
      <xdr:rowOff>10700</xdr:rowOff>
    </xdr:to>
    <xdr:cxnSp macro="">
      <xdr:nvCxnSpPr>
        <xdr:cNvPr id="119" name="直線コネクタ 118"/>
        <xdr:cNvCxnSpPr/>
      </xdr:nvCxnSpPr>
      <xdr:spPr bwMode="auto">
        <a:xfrm>
          <a:off x="3606800" y="6854451"/>
          <a:ext cx="698500" cy="109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239319</xdr:rowOff>
    </xdr:from>
    <xdr:to>
      <xdr:col>3</xdr:col>
      <xdr:colOff>206375</xdr:colOff>
      <xdr:row>35</xdr:row>
      <xdr:rowOff>244101</xdr:rowOff>
    </xdr:to>
    <xdr:cxnSp macro="">
      <xdr:nvCxnSpPr>
        <xdr:cNvPr id="122" name="直線コネクタ 121"/>
        <xdr:cNvCxnSpPr/>
      </xdr:nvCxnSpPr>
      <xdr:spPr bwMode="auto">
        <a:xfrm>
          <a:off x="2908300" y="6849669"/>
          <a:ext cx="698500" cy="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289065</xdr:rowOff>
    </xdr:from>
    <xdr:to>
      <xdr:col>5</xdr:col>
      <xdr:colOff>34925</xdr:colOff>
      <xdr:row>36</xdr:row>
      <xdr:rowOff>47765</xdr:rowOff>
    </xdr:to>
    <xdr:sp macro="" textlink="">
      <xdr:nvSpPr>
        <xdr:cNvPr id="132" name="円/楕円 131"/>
        <xdr:cNvSpPr/>
      </xdr:nvSpPr>
      <xdr:spPr bwMode="auto">
        <a:xfrm>
          <a:off x="5600700" y="689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261142</xdr:rowOff>
    </xdr:from>
    <xdr:ext cx="762000" cy="259045"/>
    <xdr:sp macro="" textlink="">
      <xdr:nvSpPr>
        <xdr:cNvPr id="133" name="人口1人当たり決算額の推移該当値テキスト445"/>
        <xdr:cNvSpPr txBox="1"/>
      </xdr:nvSpPr>
      <xdr:spPr>
        <a:xfrm>
          <a:off x="5740400" y="68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251213</xdr:rowOff>
    </xdr:from>
    <xdr:to>
      <xdr:col>4</xdr:col>
      <xdr:colOff>520700</xdr:colOff>
      <xdr:row>36</xdr:row>
      <xdr:rowOff>9913</xdr:rowOff>
    </xdr:to>
    <xdr:sp macro="" textlink="">
      <xdr:nvSpPr>
        <xdr:cNvPr id="134" name="円/楕円 133"/>
        <xdr:cNvSpPr/>
      </xdr:nvSpPr>
      <xdr:spPr bwMode="auto">
        <a:xfrm>
          <a:off x="4953000" y="686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337590</xdr:rowOff>
    </xdr:from>
    <xdr:ext cx="736600" cy="259045"/>
    <xdr:sp macro="" textlink="">
      <xdr:nvSpPr>
        <xdr:cNvPr id="135" name="テキスト ボックス 134"/>
        <xdr:cNvSpPr txBox="1"/>
      </xdr:nvSpPr>
      <xdr:spPr>
        <a:xfrm>
          <a:off x="4622800" y="69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302800</xdr:rowOff>
    </xdr:from>
    <xdr:to>
      <xdr:col>3</xdr:col>
      <xdr:colOff>955675</xdr:colOff>
      <xdr:row>36</xdr:row>
      <xdr:rowOff>61500</xdr:rowOff>
    </xdr:to>
    <xdr:sp macro="" textlink="">
      <xdr:nvSpPr>
        <xdr:cNvPr id="136" name="円/楕円 135"/>
        <xdr:cNvSpPr/>
      </xdr:nvSpPr>
      <xdr:spPr bwMode="auto">
        <a:xfrm>
          <a:off x="4254500" y="691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46277</xdr:rowOff>
    </xdr:from>
    <xdr:ext cx="762000" cy="259045"/>
    <xdr:sp macro="" textlink="">
      <xdr:nvSpPr>
        <xdr:cNvPr id="137" name="テキスト ボックス 136"/>
        <xdr:cNvSpPr txBox="1"/>
      </xdr:nvSpPr>
      <xdr:spPr>
        <a:xfrm>
          <a:off x="3924300" y="69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193301</xdr:rowOff>
    </xdr:from>
    <xdr:to>
      <xdr:col>3</xdr:col>
      <xdr:colOff>257175</xdr:colOff>
      <xdr:row>35</xdr:row>
      <xdr:rowOff>294901</xdr:rowOff>
    </xdr:to>
    <xdr:sp macro="" textlink="">
      <xdr:nvSpPr>
        <xdr:cNvPr id="138" name="円/楕円 137"/>
        <xdr:cNvSpPr/>
      </xdr:nvSpPr>
      <xdr:spPr bwMode="auto">
        <a:xfrm>
          <a:off x="3556000" y="680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279678</xdr:rowOff>
    </xdr:from>
    <xdr:ext cx="762000" cy="259045"/>
    <xdr:sp macro="" textlink="">
      <xdr:nvSpPr>
        <xdr:cNvPr id="139" name="テキスト ボックス 138"/>
        <xdr:cNvSpPr txBox="1"/>
      </xdr:nvSpPr>
      <xdr:spPr>
        <a:xfrm>
          <a:off x="3225800" y="689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188519</xdr:rowOff>
    </xdr:from>
    <xdr:to>
      <xdr:col>2</xdr:col>
      <xdr:colOff>692150</xdr:colOff>
      <xdr:row>35</xdr:row>
      <xdr:rowOff>290119</xdr:rowOff>
    </xdr:to>
    <xdr:sp macro="" textlink="">
      <xdr:nvSpPr>
        <xdr:cNvPr id="140" name="円/楕円 139"/>
        <xdr:cNvSpPr/>
      </xdr:nvSpPr>
      <xdr:spPr bwMode="auto">
        <a:xfrm>
          <a:off x="2857500" y="679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274896</xdr:rowOff>
    </xdr:from>
    <xdr:ext cx="762000" cy="259045"/>
    <xdr:sp macro="" textlink="">
      <xdr:nvSpPr>
        <xdr:cNvPr id="141" name="テキスト ボックス 140"/>
        <xdr:cNvSpPr txBox="1"/>
      </xdr:nvSpPr>
      <xdr:spPr>
        <a:xfrm>
          <a:off x="2527300" y="688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黒字に転換したものの、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年度は再び赤字となった。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これは前年度の実質収支が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1,783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百万円と大きかったこともあるが、地域の元気臨時交付金や普通交付税の減などによる歳入の減が歳出の減を大幅に上回ったことによる影響が大きい。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もプライマリーバランスに留意し財政運営を行っていくが、合併特例措置の終了に伴う普通交付税の逓減などから、各種基金を活用した財政運営は避けられないことが予想され、実質単年度収支は赤字が続くことが予想される。</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連結実質赤字については、全会計において黒字であることから、前年度に引き続き該当はしない。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給排水事業において、施設の老朽化による維持管理費や更新費用の増大などがみられることや、公共下水道事業で新規事業に着手していること、また、保険事業においては高齢化の進行による医療費や介護保険給付の増嵩など、事業費増大の要因が多く存在する状況にある。独立採算が困難な状況の中、使用料・保険料の見直しも含めバランスのとれた事業計画に基づいた事業運営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も、合併特例措置の終了に伴う普通交付税の減など一般財源の確保が厳しい状況になる見込みである。財政調整基金をはじめとする各種基金の活用による財政運営が求められるため、慎重な財政運営を行っ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実質公債費比率は、過去３ヵ年平均で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要因としては、公共下水道事業等の準元利償還金算入額の増により公営企業の地方債償還財源への繰入金が増加したものの、公債費に充当される一般財源が教育・福祉施設等整備事業債、公共事業等債の減少の影響により減額。さらに、減額要因となる算入公債費等が合併特例債等の算入額増により増額となったことなどがあ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今後も適正水準を維持しながら、公共施設の効果的・効率的な活用を勘案しながら、計画的な事業展開を図る必要がある。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％と、対前年度比では△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ポイントの減少となり、平成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年度に引き続き早期健全化基準の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％を大きく下回っている。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将来負担額については対前年度比較で、地方債残高が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百万円の減少、退職手当負担見込額も支給予定額の減少による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百万円の減少となっている。一方、充当可能財源等は基金積立額の増額等により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1,135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百万円の増額となったことから、将来負担比率の分子は合計で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百万円の大幅な減額となっている。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以上のことから、将来負担比率は良好な数値で推移しているが、今後も地方債発行の抑制や基金運用の適正化に努める。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29047744</v>
      </c>
      <c r="BO4" s="379"/>
      <c r="BP4" s="379"/>
      <c r="BQ4" s="379"/>
      <c r="BR4" s="379"/>
      <c r="BS4" s="379"/>
      <c r="BT4" s="379"/>
      <c r="BU4" s="380"/>
      <c r="BV4" s="378">
        <v>29463255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8.6999999999999993</v>
      </c>
      <c r="CU4" s="556"/>
      <c r="CV4" s="556"/>
      <c r="CW4" s="556"/>
      <c r="CX4" s="556"/>
      <c r="CY4" s="556"/>
      <c r="CZ4" s="556"/>
      <c r="DA4" s="557"/>
      <c r="DB4" s="555">
        <v>10.6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27183386</v>
      </c>
      <c r="BO5" s="384"/>
      <c r="BP5" s="384"/>
      <c r="BQ5" s="384"/>
      <c r="BR5" s="384"/>
      <c r="BS5" s="384"/>
      <c r="BT5" s="384"/>
      <c r="BU5" s="385"/>
      <c r="BV5" s="383">
        <v>27362633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87.1</v>
      </c>
      <c r="CU5" s="354"/>
      <c r="CV5" s="354"/>
      <c r="CW5" s="354"/>
      <c r="CX5" s="354"/>
      <c r="CY5" s="354"/>
      <c r="CZ5" s="354"/>
      <c r="DA5" s="355"/>
      <c r="DB5" s="353">
        <v>85.9</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1864358</v>
      </c>
      <c r="BO6" s="384"/>
      <c r="BP6" s="384"/>
      <c r="BQ6" s="384"/>
      <c r="BR6" s="384"/>
      <c r="BS6" s="384"/>
      <c r="BT6" s="384"/>
      <c r="BU6" s="385"/>
      <c r="BV6" s="383">
        <v>2100622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93.1</v>
      </c>
      <c r="CU6" s="530"/>
      <c r="CV6" s="530"/>
      <c r="CW6" s="530"/>
      <c r="CX6" s="530"/>
      <c r="CY6" s="530"/>
      <c r="CZ6" s="530"/>
      <c r="DA6" s="531"/>
      <c r="DB6" s="529">
        <v>91.9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429389</v>
      </c>
      <c r="BO7" s="384"/>
      <c r="BP7" s="384"/>
      <c r="BQ7" s="384"/>
      <c r="BR7" s="384"/>
      <c r="BS7" s="384"/>
      <c r="BT7" s="384"/>
      <c r="BU7" s="385"/>
      <c r="BV7" s="383">
        <v>317731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16464269</v>
      </c>
      <c r="CU7" s="384"/>
      <c r="CV7" s="384"/>
      <c r="CW7" s="384"/>
      <c r="CX7" s="384"/>
      <c r="CY7" s="384"/>
      <c r="CZ7" s="384"/>
      <c r="DA7" s="385"/>
      <c r="DB7" s="383">
        <v>16847434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1434969</v>
      </c>
      <c r="BO8" s="384"/>
      <c r="BP8" s="384"/>
      <c r="BQ8" s="384"/>
      <c r="BR8" s="384"/>
      <c r="BS8" s="384"/>
      <c r="BT8" s="384"/>
      <c r="BU8" s="385"/>
      <c r="BV8" s="383">
        <v>1782891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59008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-347922</v>
      </c>
      <c r="BO9" s="384"/>
      <c r="BP9" s="384"/>
      <c r="BQ9" s="384"/>
      <c r="BR9" s="384"/>
      <c r="BS9" s="384"/>
      <c r="BT9" s="384"/>
      <c r="BU9" s="385"/>
      <c r="BV9" s="383">
        <v>310003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14.4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60809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20626</v>
      </c>
      <c r="BO10" s="384"/>
      <c r="BP10" s="384"/>
      <c r="BQ10" s="384"/>
      <c r="BR10" s="384"/>
      <c r="BS10" s="384"/>
      <c r="BT10" s="384"/>
      <c r="BU10" s="385"/>
      <c r="BV10" s="383">
        <v>28294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58879</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4191</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58466</v>
      </c>
      <c r="S13" s="485"/>
      <c r="T13" s="485"/>
      <c r="U13" s="485"/>
      <c r="V13" s="486"/>
      <c r="W13" s="472" t="s">
        <v>125</v>
      </c>
      <c r="X13" s="396"/>
      <c r="Y13" s="396"/>
      <c r="Z13" s="396"/>
      <c r="AA13" s="396"/>
      <c r="AB13" s="397"/>
      <c r="AC13" s="359">
        <v>2896</v>
      </c>
      <c r="AD13" s="360"/>
      <c r="AE13" s="360"/>
      <c r="AF13" s="360"/>
      <c r="AG13" s="361"/>
      <c r="AH13" s="359">
        <v>4073</v>
      </c>
      <c r="AI13" s="360"/>
      <c r="AJ13" s="360"/>
      <c r="AK13" s="360"/>
      <c r="AL13" s="362"/>
      <c r="AM13" s="452" t="s">
        <v>126</v>
      </c>
      <c r="AN13" s="357"/>
      <c r="AO13" s="357"/>
      <c r="AP13" s="357"/>
      <c r="AQ13" s="357"/>
      <c r="AR13" s="357"/>
      <c r="AS13" s="357"/>
      <c r="AT13" s="358"/>
      <c r="AU13" s="440" t="s">
        <v>120</v>
      </c>
      <c r="AV13" s="441"/>
      <c r="AW13" s="441"/>
      <c r="AX13" s="441"/>
      <c r="AY13" s="363" t="s">
        <v>127</v>
      </c>
      <c r="AZ13" s="364"/>
      <c r="BA13" s="364"/>
      <c r="BB13" s="364"/>
      <c r="BC13" s="364"/>
      <c r="BD13" s="364"/>
      <c r="BE13" s="364"/>
      <c r="BF13" s="364"/>
      <c r="BG13" s="364"/>
      <c r="BH13" s="364"/>
      <c r="BI13" s="364"/>
      <c r="BJ13" s="364"/>
      <c r="BK13" s="364"/>
      <c r="BL13" s="364"/>
      <c r="BM13" s="365"/>
      <c r="BN13" s="383">
        <v>-331487</v>
      </c>
      <c r="BO13" s="384"/>
      <c r="BP13" s="384"/>
      <c r="BQ13" s="384"/>
      <c r="BR13" s="384"/>
      <c r="BS13" s="384"/>
      <c r="BT13" s="384"/>
      <c r="BU13" s="385"/>
      <c r="BV13" s="383">
        <v>338297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5.0999999999999996</v>
      </c>
      <c r="CU13" s="354"/>
      <c r="CV13" s="354"/>
      <c r="CW13" s="354"/>
      <c r="CX13" s="354"/>
      <c r="CY13" s="354"/>
      <c r="CZ13" s="354"/>
      <c r="DA13" s="355"/>
      <c r="DB13" s="353">
        <v>5.8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59485</v>
      </c>
      <c r="S14" s="485"/>
      <c r="T14" s="485"/>
      <c r="U14" s="485"/>
      <c r="V14" s="486"/>
      <c r="W14" s="487"/>
      <c r="X14" s="399"/>
      <c r="Y14" s="399"/>
      <c r="Z14" s="399"/>
      <c r="AA14" s="399"/>
      <c r="AB14" s="400"/>
      <c r="AC14" s="477">
        <v>11.1</v>
      </c>
      <c r="AD14" s="478"/>
      <c r="AE14" s="478"/>
      <c r="AF14" s="478"/>
      <c r="AG14" s="479"/>
      <c r="AH14" s="477">
        <v>14.3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59083</v>
      </c>
      <c r="S15" s="485"/>
      <c r="T15" s="485"/>
      <c r="U15" s="485"/>
      <c r="V15" s="486"/>
      <c r="W15" s="472" t="s">
        <v>131</v>
      </c>
      <c r="X15" s="396"/>
      <c r="Y15" s="396"/>
      <c r="Z15" s="396"/>
      <c r="AA15" s="396"/>
      <c r="AB15" s="397"/>
      <c r="AC15" s="359">
        <v>8061</v>
      </c>
      <c r="AD15" s="360"/>
      <c r="AE15" s="360"/>
      <c r="AF15" s="360"/>
      <c r="AG15" s="361"/>
      <c r="AH15" s="359">
        <v>8595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5418468</v>
      </c>
      <c r="BO15" s="379"/>
      <c r="BP15" s="379"/>
      <c r="BQ15" s="379"/>
      <c r="BR15" s="379"/>
      <c r="BS15" s="379"/>
      <c r="BT15" s="379"/>
      <c r="BU15" s="380"/>
      <c r="BV15" s="378">
        <v>5414380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30.8</v>
      </c>
      <c r="AD16" s="478"/>
      <c r="AE16" s="478"/>
      <c r="AF16" s="478"/>
      <c r="AG16" s="479"/>
      <c r="AH16" s="477">
        <v>30.2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12713207</v>
      </c>
      <c r="BO16" s="384"/>
      <c r="BP16" s="384"/>
      <c r="BQ16" s="384"/>
      <c r="BR16" s="384"/>
      <c r="BS16" s="384"/>
      <c r="BT16" s="384"/>
      <c r="BU16" s="385"/>
      <c r="BV16" s="383">
        <v>12835381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15223</v>
      </c>
      <c r="AD17" s="360"/>
      <c r="AE17" s="360"/>
      <c r="AF17" s="360"/>
      <c r="AG17" s="361"/>
      <c r="AH17" s="359">
        <v>15715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6903165</v>
      </c>
      <c r="BO17" s="384"/>
      <c r="BP17" s="384"/>
      <c r="BQ17" s="384"/>
      <c r="BR17" s="384"/>
      <c r="BS17" s="384"/>
      <c r="BT17" s="384"/>
      <c r="BU17" s="385"/>
      <c r="BV17" s="383">
        <v>6963698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439.05</v>
      </c>
      <c r="M18" s="448"/>
      <c r="N18" s="448"/>
      <c r="O18" s="448"/>
      <c r="P18" s="448"/>
      <c r="Q18" s="448"/>
      <c r="R18" s="449"/>
      <c r="S18" s="449"/>
      <c r="T18" s="449"/>
      <c r="U18" s="449"/>
      <c r="V18" s="450"/>
      <c r="W18" s="464"/>
      <c r="X18" s="465"/>
      <c r="Y18" s="465"/>
      <c r="Z18" s="465"/>
      <c r="AA18" s="465"/>
      <c r="AB18" s="473"/>
      <c r="AC18" s="347">
        <v>58.1</v>
      </c>
      <c r="AD18" s="348"/>
      <c r="AE18" s="348"/>
      <c r="AF18" s="348"/>
      <c r="AG18" s="451"/>
      <c r="AH18" s="347">
        <v>55.2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14465258</v>
      </c>
      <c r="BO18" s="384"/>
      <c r="BP18" s="384"/>
      <c r="BQ18" s="384"/>
      <c r="BR18" s="384"/>
      <c r="BS18" s="384"/>
      <c r="BT18" s="384"/>
      <c r="BU18" s="385"/>
      <c r="BV18" s="383">
        <v>14451578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134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18675662</v>
      </c>
      <c r="BO19" s="384"/>
      <c r="BP19" s="384"/>
      <c r="BQ19" s="384"/>
      <c r="BR19" s="384"/>
      <c r="BS19" s="384"/>
      <c r="BT19" s="384"/>
      <c r="BU19" s="385"/>
      <c r="BV19" s="383">
        <v>19651494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22869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25830207</v>
      </c>
      <c r="BO23" s="384"/>
      <c r="BP23" s="384"/>
      <c r="BQ23" s="384"/>
      <c r="BR23" s="384"/>
      <c r="BS23" s="384"/>
      <c r="BT23" s="384"/>
      <c r="BU23" s="385"/>
      <c r="BV23" s="383">
        <v>26049824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7695</v>
      </c>
      <c r="R24" s="360"/>
      <c r="S24" s="360"/>
      <c r="T24" s="360"/>
      <c r="U24" s="360"/>
      <c r="V24" s="361"/>
      <c r="W24" s="425"/>
      <c r="X24" s="416"/>
      <c r="Y24" s="417"/>
      <c r="Z24" s="356" t="s">
        <v>154</v>
      </c>
      <c r="AA24" s="357"/>
      <c r="AB24" s="357"/>
      <c r="AC24" s="357"/>
      <c r="AD24" s="357"/>
      <c r="AE24" s="357"/>
      <c r="AF24" s="357"/>
      <c r="AG24" s="358"/>
      <c r="AH24" s="359">
        <v>561</v>
      </c>
      <c r="AI24" s="360"/>
      <c r="AJ24" s="360"/>
      <c r="AK24" s="360"/>
      <c r="AL24" s="361"/>
      <c r="AM24" s="359">
        <v>1838958</v>
      </c>
      <c r="AN24" s="360"/>
      <c r="AO24" s="360"/>
      <c r="AP24" s="360"/>
      <c r="AQ24" s="360"/>
      <c r="AR24" s="361"/>
      <c r="AS24" s="359">
        <v>3278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17030748</v>
      </c>
      <c r="BO24" s="384"/>
      <c r="BP24" s="384"/>
      <c r="BQ24" s="384"/>
      <c r="BR24" s="384"/>
      <c r="BS24" s="384"/>
      <c r="BT24" s="384"/>
      <c r="BU24" s="385"/>
      <c r="BV24" s="383">
        <v>17169560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6175</v>
      </c>
      <c r="R25" s="360"/>
      <c r="S25" s="360"/>
      <c r="T25" s="360"/>
      <c r="U25" s="360"/>
      <c r="V25" s="361"/>
      <c r="W25" s="425"/>
      <c r="X25" s="416"/>
      <c r="Y25" s="417"/>
      <c r="Z25" s="356" t="s">
        <v>157</v>
      </c>
      <c r="AA25" s="357"/>
      <c r="AB25" s="357"/>
      <c r="AC25" s="357"/>
      <c r="AD25" s="357"/>
      <c r="AE25" s="357"/>
      <c r="AF25" s="357"/>
      <c r="AG25" s="358"/>
      <c r="AH25" s="359">
        <v>89</v>
      </c>
      <c r="AI25" s="360"/>
      <c r="AJ25" s="360"/>
      <c r="AK25" s="360"/>
      <c r="AL25" s="361"/>
      <c r="AM25" s="359">
        <v>259257</v>
      </c>
      <c r="AN25" s="360"/>
      <c r="AO25" s="360"/>
      <c r="AP25" s="360"/>
      <c r="AQ25" s="360"/>
      <c r="AR25" s="361"/>
      <c r="AS25" s="359">
        <v>2913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3839161</v>
      </c>
      <c r="BO25" s="379"/>
      <c r="BP25" s="379"/>
      <c r="BQ25" s="379"/>
      <c r="BR25" s="379"/>
      <c r="BS25" s="379"/>
      <c r="BT25" s="379"/>
      <c r="BU25" s="380"/>
      <c r="BV25" s="378">
        <v>2947005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5320</v>
      </c>
      <c r="R26" s="360"/>
      <c r="S26" s="360"/>
      <c r="T26" s="360"/>
      <c r="U26" s="360"/>
      <c r="V26" s="361"/>
      <c r="W26" s="425"/>
      <c r="X26" s="416"/>
      <c r="Y26" s="417"/>
      <c r="Z26" s="356" t="s">
        <v>160</v>
      </c>
      <c r="AA26" s="438"/>
      <c r="AB26" s="438"/>
      <c r="AC26" s="438"/>
      <c r="AD26" s="438"/>
      <c r="AE26" s="438"/>
      <c r="AF26" s="438"/>
      <c r="AG26" s="439"/>
      <c r="AH26" s="359">
        <v>27</v>
      </c>
      <c r="AI26" s="360"/>
      <c r="AJ26" s="360"/>
      <c r="AK26" s="360"/>
      <c r="AL26" s="361"/>
      <c r="AM26" s="359">
        <v>97551</v>
      </c>
      <c r="AN26" s="360"/>
      <c r="AO26" s="360"/>
      <c r="AP26" s="360"/>
      <c r="AQ26" s="360"/>
      <c r="AR26" s="361"/>
      <c r="AS26" s="359">
        <v>3613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4150</v>
      </c>
      <c r="R27" s="360"/>
      <c r="S27" s="360"/>
      <c r="T27" s="360"/>
      <c r="U27" s="360"/>
      <c r="V27" s="361"/>
      <c r="W27" s="425"/>
      <c r="X27" s="416"/>
      <c r="Y27" s="417"/>
      <c r="Z27" s="356" t="s">
        <v>163</v>
      </c>
      <c r="AA27" s="357"/>
      <c r="AB27" s="357"/>
      <c r="AC27" s="357"/>
      <c r="AD27" s="357"/>
      <c r="AE27" s="357"/>
      <c r="AF27" s="357"/>
      <c r="AG27" s="358"/>
      <c r="AH27" s="359">
        <v>8</v>
      </c>
      <c r="AI27" s="360"/>
      <c r="AJ27" s="360"/>
      <c r="AK27" s="360"/>
      <c r="AL27" s="361"/>
      <c r="AM27" s="359">
        <v>31601</v>
      </c>
      <c r="AN27" s="360"/>
      <c r="AO27" s="360"/>
      <c r="AP27" s="360"/>
      <c r="AQ27" s="360"/>
      <c r="AR27" s="361"/>
      <c r="AS27" s="359">
        <v>3950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405577</v>
      </c>
      <c r="BO27" s="387"/>
      <c r="BP27" s="387"/>
      <c r="BQ27" s="387"/>
      <c r="BR27" s="387"/>
      <c r="BS27" s="387"/>
      <c r="BT27" s="387"/>
      <c r="BU27" s="388"/>
      <c r="BV27" s="386">
        <v>405575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3750</v>
      </c>
      <c r="R28" s="360"/>
      <c r="S28" s="360"/>
      <c r="T28" s="360"/>
      <c r="U28" s="360"/>
      <c r="V28" s="361"/>
      <c r="W28" s="425"/>
      <c r="X28" s="416"/>
      <c r="Y28" s="417"/>
      <c r="Z28" s="356" t="s">
        <v>166</v>
      </c>
      <c r="AA28" s="357"/>
      <c r="AB28" s="357"/>
      <c r="AC28" s="357"/>
      <c r="AD28" s="357"/>
      <c r="AE28" s="357"/>
      <c r="AF28" s="357"/>
      <c r="AG28" s="358"/>
      <c r="AH28" s="359">
        <v>2</v>
      </c>
      <c r="AI28" s="360"/>
      <c r="AJ28" s="360"/>
      <c r="AK28" s="360"/>
      <c r="AL28" s="361"/>
      <c r="AM28" s="359" t="s">
        <v>167</v>
      </c>
      <c r="AN28" s="360"/>
      <c r="AO28" s="360"/>
      <c r="AP28" s="360"/>
      <c r="AQ28" s="360"/>
      <c r="AR28" s="361"/>
      <c r="AS28" s="359" t="s">
        <v>167</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5549576</v>
      </c>
      <c r="BO28" s="379"/>
      <c r="BP28" s="379"/>
      <c r="BQ28" s="379"/>
      <c r="BR28" s="379"/>
      <c r="BS28" s="379"/>
      <c r="BT28" s="379"/>
      <c r="BU28" s="380"/>
      <c r="BV28" s="378">
        <v>4933141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22</v>
      </c>
      <c r="M29" s="360"/>
      <c r="N29" s="360"/>
      <c r="O29" s="360"/>
      <c r="P29" s="361"/>
      <c r="Q29" s="359">
        <v>3550</v>
      </c>
      <c r="R29" s="360"/>
      <c r="S29" s="360"/>
      <c r="T29" s="360"/>
      <c r="U29" s="360"/>
      <c r="V29" s="361"/>
      <c r="W29" s="426"/>
      <c r="X29" s="427"/>
      <c r="Y29" s="428"/>
      <c r="Z29" s="356" t="s">
        <v>171</v>
      </c>
      <c r="AA29" s="357"/>
      <c r="AB29" s="357"/>
      <c r="AC29" s="357"/>
      <c r="AD29" s="357"/>
      <c r="AE29" s="357"/>
      <c r="AF29" s="357"/>
      <c r="AG29" s="358"/>
      <c r="AH29" s="359">
        <v>571</v>
      </c>
      <c r="AI29" s="360"/>
      <c r="AJ29" s="360"/>
      <c r="AK29" s="360"/>
      <c r="AL29" s="361"/>
      <c r="AM29" s="359">
        <v>1877411</v>
      </c>
      <c r="AN29" s="360"/>
      <c r="AO29" s="360"/>
      <c r="AP29" s="360"/>
      <c r="AQ29" s="360"/>
      <c r="AR29" s="361"/>
      <c r="AS29" s="359">
        <v>3288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4203378</v>
      </c>
      <c r="BO29" s="384"/>
      <c r="BP29" s="384"/>
      <c r="BQ29" s="384"/>
      <c r="BR29" s="384"/>
      <c r="BS29" s="384"/>
      <c r="BT29" s="384"/>
      <c r="BU29" s="385"/>
      <c r="BV29" s="383">
        <v>3594072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101.2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8462357</v>
      </c>
      <c r="BO30" s="387"/>
      <c r="BP30" s="387"/>
      <c r="BQ30" s="387"/>
      <c r="BR30" s="387"/>
      <c r="BS30" s="387"/>
      <c r="BT30" s="387"/>
      <c r="BU30" s="388"/>
      <c r="BV30" s="386">
        <v>8909476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大分県消防補償等組合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宇佐市土地開発公社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大分県交通災害共済組合（交通災害共済事業会計）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（社）あじむ農業公社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特定環境保全公共下水道事業特別会計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大分県市町村会館管理組合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（株）朝霧の庄</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農業集落排水事業特別会計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大分県後期高齢者医療広域連合（普通会計）</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（株）宇佐八幡駐車場</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大分県後期高齢者医療広域連合（後期高齢者医療事業会計）</v>
      </c>
      <c r="BZ38" s="342"/>
      <c r="CA38" s="342"/>
      <c r="CB38" s="342"/>
      <c r="CC38" s="342"/>
      <c r="CD38" s="342"/>
      <c r="CE38" s="342"/>
      <c r="CF38" s="342"/>
      <c r="CG38" s="342"/>
      <c r="CH38" s="342"/>
      <c r="CI38" s="342"/>
      <c r="CJ38" s="342"/>
      <c r="CK38" s="342"/>
      <c r="CL38" s="342"/>
      <c r="CM38" s="342"/>
      <c r="CN38" s="165"/>
      <c r="CO38" s="343">
        <f t="shared" si="3"/>
        <v>21</v>
      </c>
      <c r="CP38" s="343"/>
      <c r="CQ38" s="342" t="str">
        <f>IF('各会計、関係団体の財政状況及び健全化判断比率'!BS11="","",'各会計、関係団体の財政状況及び健全化判断比率'!BS11)</f>
        <v>（株）サン・グリーン宇佐</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宇佐・高田・国東広域事務組合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1" t="s">
        <v>24</v>
      </c>
      <c r="C41" s="1182"/>
      <c r="D41" s="81"/>
      <c r="E41" s="1183" t="s">
        <v>25</v>
      </c>
      <c r="F41" s="1183"/>
      <c r="G41" s="1183"/>
      <c r="H41" s="1184"/>
      <c r="I41" s="82">
        <v>26493</v>
      </c>
      <c r="J41" s="83">
        <v>25806</v>
      </c>
      <c r="K41" s="83">
        <v>25967</v>
      </c>
      <c r="L41" s="83">
        <v>26050</v>
      </c>
      <c r="M41" s="84">
        <v>25830</v>
      </c>
    </row>
    <row r="42" spans="2:13" ht="27.75" customHeight="1">
      <c r="B42" s="1171"/>
      <c r="C42" s="1172"/>
      <c r="D42" s="85"/>
      <c r="E42" s="1175" t="s">
        <v>26</v>
      </c>
      <c r="F42" s="1175"/>
      <c r="G42" s="1175"/>
      <c r="H42" s="1176"/>
      <c r="I42" s="86" t="s">
        <v>485</v>
      </c>
      <c r="J42" s="87" t="s">
        <v>485</v>
      </c>
      <c r="K42" s="87" t="s">
        <v>485</v>
      </c>
      <c r="L42" s="87" t="s">
        <v>485</v>
      </c>
      <c r="M42" s="88" t="s">
        <v>485</v>
      </c>
    </row>
    <row r="43" spans="2:13" ht="27.75" customHeight="1">
      <c r="B43" s="1171"/>
      <c r="C43" s="1172"/>
      <c r="D43" s="85"/>
      <c r="E43" s="1175" t="s">
        <v>27</v>
      </c>
      <c r="F43" s="1175"/>
      <c r="G43" s="1175"/>
      <c r="H43" s="1176"/>
      <c r="I43" s="86">
        <v>9720</v>
      </c>
      <c r="J43" s="87">
        <v>9633</v>
      </c>
      <c r="K43" s="87">
        <v>9255</v>
      </c>
      <c r="L43" s="87">
        <v>9140</v>
      </c>
      <c r="M43" s="88">
        <v>9129</v>
      </c>
    </row>
    <row r="44" spans="2:13" ht="27.75" customHeight="1">
      <c r="B44" s="1171"/>
      <c r="C44" s="1172"/>
      <c r="D44" s="85"/>
      <c r="E44" s="1175" t="s">
        <v>28</v>
      </c>
      <c r="F44" s="1175"/>
      <c r="G44" s="1175"/>
      <c r="H44" s="1176"/>
      <c r="I44" s="86" t="s">
        <v>485</v>
      </c>
      <c r="J44" s="87" t="s">
        <v>485</v>
      </c>
      <c r="K44" s="87" t="s">
        <v>485</v>
      </c>
      <c r="L44" s="87" t="s">
        <v>485</v>
      </c>
      <c r="M44" s="88" t="s">
        <v>485</v>
      </c>
    </row>
    <row r="45" spans="2:13" ht="27.75" customHeight="1">
      <c r="B45" s="1171"/>
      <c r="C45" s="1172"/>
      <c r="D45" s="85"/>
      <c r="E45" s="1175" t="s">
        <v>29</v>
      </c>
      <c r="F45" s="1175"/>
      <c r="G45" s="1175"/>
      <c r="H45" s="1176"/>
      <c r="I45" s="86">
        <v>6042</v>
      </c>
      <c r="J45" s="87">
        <v>5916</v>
      </c>
      <c r="K45" s="87">
        <v>5865</v>
      </c>
      <c r="L45" s="87">
        <v>6248</v>
      </c>
      <c r="M45" s="88">
        <v>5970</v>
      </c>
    </row>
    <row r="46" spans="2:13" ht="27.75" customHeight="1">
      <c r="B46" s="1171"/>
      <c r="C46" s="1172"/>
      <c r="D46" s="85"/>
      <c r="E46" s="1175" t="s">
        <v>30</v>
      </c>
      <c r="F46" s="1175"/>
      <c r="G46" s="1175"/>
      <c r="H46" s="1176"/>
      <c r="I46" s="86">
        <v>296</v>
      </c>
      <c r="J46" s="87">
        <v>265</v>
      </c>
      <c r="K46" s="87">
        <v>287</v>
      </c>
      <c r="L46" s="87">
        <v>291</v>
      </c>
      <c r="M46" s="88">
        <v>307</v>
      </c>
    </row>
    <row r="47" spans="2:13" ht="27.75" customHeight="1">
      <c r="B47" s="1171"/>
      <c r="C47" s="1172"/>
      <c r="D47" s="85"/>
      <c r="E47" s="1175" t="s">
        <v>31</v>
      </c>
      <c r="F47" s="1175"/>
      <c r="G47" s="1175"/>
      <c r="H47" s="1176"/>
      <c r="I47" s="86" t="s">
        <v>485</v>
      </c>
      <c r="J47" s="87" t="s">
        <v>485</v>
      </c>
      <c r="K47" s="87" t="s">
        <v>485</v>
      </c>
      <c r="L47" s="87" t="s">
        <v>485</v>
      </c>
      <c r="M47" s="88" t="s">
        <v>485</v>
      </c>
    </row>
    <row r="48" spans="2:13" ht="27.75" customHeight="1">
      <c r="B48" s="1173"/>
      <c r="C48" s="1174"/>
      <c r="D48" s="85"/>
      <c r="E48" s="1175" t="s">
        <v>32</v>
      </c>
      <c r="F48" s="1175"/>
      <c r="G48" s="1175"/>
      <c r="H48" s="1176"/>
      <c r="I48" s="86" t="s">
        <v>485</v>
      </c>
      <c r="J48" s="87" t="s">
        <v>485</v>
      </c>
      <c r="K48" s="87" t="s">
        <v>485</v>
      </c>
      <c r="L48" s="87" t="s">
        <v>485</v>
      </c>
      <c r="M48" s="88" t="s">
        <v>485</v>
      </c>
    </row>
    <row r="49" spans="2:13" ht="27.75" customHeight="1">
      <c r="B49" s="1169" t="s">
        <v>33</v>
      </c>
      <c r="C49" s="1170"/>
      <c r="D49" s="89"/>
      <c r="E49" s="1175" t="s">
        <v>34</v>
      </c>
      <c r="F49" s="1175"/>
      <c r="G49" s="1175"/>
      <c r="H49" s="1176"/>
      <c r="I49" s="86">
        <v>11223</v>
      </c>
      <c r="J49" s="87">
        <v>12557</v>
      </c>
      <c r="K49" s="87">
        <v>14239</v>
      </c>
      <c r="L49" s="87">
        <v>15764</v>
      </c>
      <c r="M49" s="88">
        <v>16440</v>
      </c>
    </row>
    <row r="50" spans="2:13" ht="27.75" customHeight="1">
      <c r="B50" s="1171"/>
      <c r="C50" s="1172"/>
      <c r="D50" s="85"/>
      <c r="E50" s="1175" t="s">
        <v>35</v>
      </c>
      <c r="F50" s="1175"/>
      <c r="G50" s="1175"/>
      <c r="H50" s="1176"/>
      <c r="I50" s="86">
        <v>3572</v>
      </c>
      <c r="J50" s="87">
        <v>3445</v>
      </c>
      <c r="K50" s="87">
        <v>3016</v>
      </c>
      <c r="L50" s="87">
        <v>3129</v>
      </c>
      <c r="M50" s="88">
        <v>2884</v>
      </c>
    </row>
    <row r="51" spans="2:13" ht="27.75" customHeight="1">
      <c r="B51" s="1173"/>
      <c r="C51" s="1174"/>
      <c r="D51" s="85"/>
      <c r="E51" s="1175" t="s">
        <v>36</v>
      </c>
      <c r="F51" s="1175"/>
      <c r="G51" s="1175"/>
      <c r="H51" s="1176"/>
      <c r="I51" s="86">
        <v>25709</v>
      </c>
      <c r="J51" s="87">
        <v>25613</v>
      </c>
      <c r="K51" s="87">
        <v>26002</v>
      </c>
      <c r="L51" s="87">
        <v>26198</v>
      </c>
      <c r="M51" s="88">
        <v>26903</v>
      </c>
    </row>
    <row r="52" spans="2:13" ht="27.75" customHeight="1" thickBot="1">
      <c r="B52" s="1177" t="s">
        <v>37</v>
      </c>
      <c r="C52" s="1178"/>
      <c r="D52" s="90"/>
      <c r="E52" s="1179" t="s">
        <v>38</v>
      </c>
      <c r="F52" s="1179"/>
      <c r="G52" s="1179"/>
      <c r="H52" s="1180"/>
      <c r="I52" s="91">
        <v>2047</v>
      </c>
      <c r="J52" s="92">
        <v>4</v>
      </c>
      <c r="K52" s="92">
        <v>-1884</v>
      </c>
      <c r="L52" s="92">
        <v>-3362</v>
      </c>
      <c r="M52" s="93">
        <v>-4990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76787</v>
      </c>
      <c r="E3" s="116"/>
      <c r="F3" s="117">
        <v>61882</v>
      </c>
      <c r="G3" s="118"/>
      <c r="H3" s="119"/>
    </row>
    <row r="4" spans="1:8">
      <c r="A4" s="120"/>
      <c r="B4" s="121"/>
      <c r="C4" s="122"/>
      <c r="D4" s="123">
        <v>28353</v>
      </c>
      <c r="E4" s="124"/>
      <c r="F4" s="125">
        <v>32175</v>
      </c>
      <c r="G4" s="126"/>
      <c r="H4" s="127"/>
    </row>
    <row r="5" spans="1:8">
      <c r="A5" s="108" t="s">
        <v>518</v>
      </c>
      <c r="B5" s="113"/>
      <c r="C5" s="114"/>
      <c r="D5" s="115">
        <v>49169</v>
      </c>
      <c r="E5" s="116"/>
      <c r="F5" s="117">
        <v>47569</v>
      </c>
      <c r="G5" s="118"/>
      <c r="H5" s="119"/>
    </row>
    <row r="6" spans="1:8">
      <c r="A6" s="120"/>
      <c r="B6" s="121"/>
      <c r="C6" s="122"/>
      <c r="D6" s="123">
        <v>14271</v>
      </c>
      <c r="E6" s="124"/>
      <c r="F6" s="125">
        <v>26255</v>
      </c>
      <c r="G6" s="126"/>
      <c r="H6" s="127"/>
    </row>
    <row r="7" spans="1:8">
      <c r="A7" s="108" t="s">
        <v>519</v>
      </c>
      <c r="B7" s="113"/>
      <c r="C7" s="114"/>
      <c r="D7" s="115">
        <v>68034</v>
      </c>
      <c r="E7" s="116"/>
      <c r="F7" s="117">
        <v>50880</v>
      </c>
      <c r="G7" s="118"/>
      <c r="H7" s="119"/>
    </row>
    <row r="8" spans="1:8">
      <c r="A8" s="120"/>
      <c r="B8" s="121"/>
      <c r="C8" s="122"/>
      <c r="D8" s="123">
        <v>35745</v>
      </c>
      <c r="E8" s="124"/>
      <c r="F8" s="125">
        <v>26879</v>
      </c>
      <c r="G8" s="126"/>
      <c r="H8" s="127"/>
    </row>
    <row r="9" spans="1:8">
      <c r="A9" s="108" t="s">
        <v>520</v>
      </c>
      <c r="B9" s="113"/>
      <c r="C9" s="114"/>
      <c r="D9" s="115">
        <v>64202</v>
      </c>
      <c r="E9" s="116"/>
      <c r="F9" s="117">
        <v>63956</v>
      </c>
      <c r="G9" s="118"/>
      <c r="H9" s="119"/>
    </row>
    <row r="10" spans="1:8">
      <c r="A10" s="120"/>
      <c r="B10" s="121"/>
      <c r="C10" s="122"/>
      <c r="D10" s="123">
        <v>20883</v>
      </c>
      <c r="E10" s="124"/>
      <c r="F10" s="125">
        <v>29239</v>
      </c>
      <c r="G10" s="126"/>
      <c r="H10" s="127"/>
    </row>
    <row r="11" spans="1:8">
      <c r="A11" s="108" t="s">
        <v>521</v>
      </c>
      <c r="B11" s="113"/>
      <c r="C11" s="114"/>
      <c r="D11" s="115">
        <v>64591</v>
      </c>
      <c r="E11" s="116"/>
      <c r="F11" s="117">
        <v>66255</v>
      </c>
      <c r="G11" s="118"/>
      <c r="H11" s="119"/>
    </row>
    <row r="12" spans="1:8">
      <c r="A12" s="120"/>
      <c r="B12" s="121"/>
      <c r="C12" s="128"/>
      <c r="D12" s="123">
        <v>16753</v>
      </c>
      <c r="E12" s="124"/>
      <c r="F12" s="125">
        <v>31822</v>
      </c>
      <c r="G12" s="126"/>
      <c r="H12" s="127"/>
    </row>
    <row r="13" spans="1:8">
      <c r="A13" s="108"/>
      <c r="B13" s="113"/>
      <c r="C13" s="129"/>
      <c r="D13" s="130">
        <v>64557</v>
      </c>
      <c r="E13" s="131"/>
      <c r="F13" s="132">
        <v>58108</v>
      </c>
      <c r="G13" s="133"/>
      <c r="H13" s="119"/>
    </row>
    <row r="14" spans="1:8">
      <c r="A14" s="120"/>
      <c r="B14" s="121"/>
      <c r="C14" s="122"/>
      <c r="D14" s="123">
        <v>23201</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9.2200000000000006</v>
      </c>
      <c r="C19" s="134">
        <f>ROUND(VALUE(SUBSTITUTE(実質収支比率等に係る経年分析!G$48,"▲","-")),2)</f>
        <v>11.83</v>
      </c>
      <c r="D19" s="134">
        <f>ROUND(VALUE(SUBSTITUTE(実質収支比率等に係る経年分析!H$48,"▲","-")),2)</f>
        <v>8.8000000000000007</v>
      </c>
      <c r="E19" s="134">
        <f>ROUND(VALUE(SUBSTITUTE(実質収支比率等に係る経年分析!I$48,"▲","-")),2)</f>
        <v>10.58</v>
      </c>
      <c r="F19" s="134">
        <f>ROUND(VALUE(SUBSTITUTE(実質収支比率等に係る経年分析!J$48,"▲","-")),2)</f>
        <v>8.7200000000000006</v>
      </c>
    </row>
    <row r="20" spans="1:11">
      <c r="A20" s="134" t="s">
        <v>43</v>
      </c>
      <c r="B20" s="134">
        <f>ROUND(VALUE(SUBSTITUTE(実質収支比率等に係る経年分析!F$47,"▲","-")),2)</f>
        <v>18.760000000000002</v>
      </c>
      <c r="C20" s="134">
        <f>ROUND(VALUE(SUBSTITUTE(実質収支比率等に係る経年分析!G$47,"▲","-")),2)</f>
        <v>22.09</v>
      </c>
      <c r="D20" s="134">
        <f>ROUND(VALUE(SUBSTITUTE(実質収支比率等に係る経年分析!H$47,"▲","-")),2)</f>
        <v>26.31</v>
      </c>
      <c r="E20" s="134">
        <f>ROUND(VALUE(SUBSTITUTE(実質収支比率等に係る経年分析!I$47,"▲","-")),2)</f>
        <v>29.28</v>
      </c>
      <c r="F20" s="134">
        <f>ROUND(VALUE(SUBSTITUTE(実質収支比率等に係る経年分析!J$47,"▲","-")),2)</f>
        <v>33.71</v>
      </c>
    </row>
    <row r="21" spans="1:11">
      <c r="A21" s="134" t="s">
        <v>44</v>
      </c>
      <c r="B21" s="134">
        <f>IF(ISNUMBER(VALUE(SUBSTITUTE(実質収支比率等に係る経年分析!F$49,"▲","-"))),ROUND(VALUE(SUBSTITUTE(実質収支比率等に係る経年分析!F$49,"▲","-")),2),NA())</f>
        <v>2.0299999999999998</v>
      </c>
      <c r="C21" s="134">
        <f>IF(ISNUMBER(VALUE(SUBSTITUTE(実質収支比率等に係る経年分析!G$49,"▲","-"))),ROUND(VALUE(SUBSTITUTE(実質収支比率等に係る経年分析!G$49,"▲","-")),2),NA())</f>
        <v>2.57</v>
      </c>
      <c r="D21" s="134">
        <f>IF(ISNUMBER(VALUE(SUBSTITUTE(実質収支比率等に係る経年分析!H$49,"▲","-"))),ROUND(VALUE(SUBSTITUTE(実質収支比率等に係る経年分析!H$49,"▲","-")),2),NA())</f>
        <v>-2.9</v>
      </c>
      <c r="E21" s="134">
        <f>IF(ISNUMBER(VALUE(SUBSTITUTE(実質収支比率等に係る経年分析!I$49,"▲","-"))),ROUND(VALUE(SUBSTITUTE(実質収支比率等に係る経年分析!I$49,"▲","-")),2),NA())</f>
        <v>2.0099999999999998</v>
      </c>
      <c r="F21" s="134">
        <f>IF(ISNUMBER(VALUE(SUBSTITUTE(実質収支比率等に係る経年分析!J$49,"▲","-"))),ROUND(VALUE(SUBSTITUTE(実質収支比率等に係る経年分析!J$49,"▲","-")),2),NA())</f>
        <v>-2.0099999999999998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1.0900000000000001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0.47</v>
      </c>
      <c r="F30" s="135">
        <f>IF(ROUND(VALUE(SUBSTITUTE(連結実質赤字比率に係る赤字・黒字の構成分析!H$40,"▲", "-")), 2) &lt; 0, ABS(ROUND(VALUE(SUBSTITUTE(連結実質赤字比率に係る赤字・黒字の構成分析!H$40,"▲", "-")), 2)), NA())</f>
        <v>0.22</v>
      </c>
      <c r="G30" s="135" t="e">
        <f>IF(ROUND(VALUE(SUBSTITUTE(連結実質赤字比率に係る赤字・黒字の構成分析!H$40,"▲", "-")), 2) &gt;= 0, ABS(ROUND(VALUE(SUBSTITUTE(連結実質赤字比率に係る赤字・黒字の構成分析!H$40,"▲", "-")), 2)), NA())</f>
        <v>#N/A</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2.2000000000000002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9.2200000000000006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8.7899999999999991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8.7100000000000009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2704</v>
      </c>
      <c r="E42" s="136"/>
      <c r="F42" s="136"/>
      <c r="G42" s="136">
        <f>'実質公債費比率（分子）の構造'!L$52</f>
        <v>2722</v>
      </c>
      <c r="H42" s="136"/>
      <c r="I42" s="136"/>
      <c r="J42" s="136">
        <f>'実質公債費比率（分子）の構造'!M$52</f>
        <v>2896</v>
      </c>
      <c r="K42" s="136"/>
      <c r="L42" s="136"/>
      <c r="M42" s="136">
        <f>'実質公債費比率（分子）の構造'!N$52</f>
        <v>2672</v>
      </c>
      <c r="N42" s="136"/>
      <c r="O42" s="136"/>
      <c r="P42" s="136">
        <f>'実質公債費比率（分子）の構造'!O$52</f>
        <v>2742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517</v>
      </c>
      <c r="C46" s="136"/>
      <c r="D46" s="136"/>
      <c r="E46" s="136">
        <f>'実質公債費比率（分子）の構造'!L$48</f>
        <v>487</v>
      </c>
      <c r="F46" s="136"/>
      <c r="G46" s="136"/>
      <c r="H46" s="136">
        <f>'実質公債費比率（分子）の構造'!M$48</f>
        <v>499</v>
      </c>
      <c r="I46" s="136"/>
      <c r="J46" s="136"/>
      <c r="K46" s="136">
        <f>'実質公債費比率（分子）の構造'!N$48</f>
        <v>532</v>
      </c>
      <c r="L46" s="136"/>
      <c r="M46" s="136"/>
      <c r="N46" s="136">
        <f>'実質公債費比率（分子）の構造'!O$48</f>
        <v>567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3223</v>
      </c>
      <c r="C49" s="136"/>
      <c r="D49" s="136"/>
      <c r="E49" s="136">
        <f>'実質公債費比率（分子）の構造'!L$45</f>
        <v>3251</v>
      </c>
      <c r="F49" s="136"/>
      <c r="G49" s="136"/>
      <c r="H49" s="136">
        <f>'実質公債費比率（分子）の構造'!M$45</f>
        <v>3062</v>
      </c>
      <c r="I49" s="136"/>
      <c r="J49" s="136"/>
      <c r="K49" s="136">
        <f>'実質公債費比率（分子）の構造'!N$45</f>
        <v>2961</v>
      </c>
      <c r="L49" s="136"/>
      <c r="M49" s="136"/>
      <c r="N49" s="136">
        <f>'実質公債費比率（分子）の構造'!O$45</f>
        <v>2872</v>
      </c>
      <c r="O49" s="136"/>
      <c r="P49" s="136"/>
    </row>
    <row r="50" spans="1:16">
      <c r="A50" s="136" t="s">
        <v>59</v>
      </c>
      <c r="B50" s="136" t="e">
        <f>NA()</f>
        <v>#N/A</v>
      </c>
      <c r="C50" s="136">
        <f>IF(ISNUMBER('実質公債費比率（分子）の構造'!K$53),'実質公債費比率（分子）の構造'!K$53,NA())</f>
        <v>1036</v>
      </c>
      <c r="D50" s="136" t="e">
        <f>NA()</f>
        <v>#N/A</v>
      </c>
      <c r="E50" s="136" t="e">
        <f>NA()</f>
        <v>#N/A</v>
      </c>
      <c r="F50" s="136">
        <f>IF(ISNUMBER('実質公債費比率（分子）の構造'!L$53),'実質公債費比率（分子）の構造'!L$53,NA())</f>
        <v>1016</v>
      </c>
      <c r="G50" s="136" t="e">
        <f>NA()</f>
        <v>#N/A</v>
      </c>
      <c r="H50" s="136" t="e">
        <f>NA()</f>
        <v>#N/A</v>
      </c>
      <c r="I50" s="136">
        <f>IF(ISNUMBER('実質公債費比率（分子）の構造'!M$53),'実質公債費比率（分子）の構造'!M$53,NA())</f>
        <v>665</v>
      </c>
      <c r="J50" s="136" t="e">
        <f>NA()</f>
        <v>#N/A</v>
      </c>
      <c r="K50" s="136" t="e">
        <f>NA()</f>
        <v>#N/A</v>
      </c>
      <c r="L50" s="136">
        <f>IF(ISNUMBER('実質公債費比率（分子）の構造'!N$53),'実質公債費比率（分子）の構造'!N$53,NA())</f>
        <v>821</v>
      </c>
      <c r="M50" s="136" t="e">
        <f>NA()</f>
        <v>#N/A</v>
      </c>
      <c r="N50" s="136" t="e">
        <f>NA()</f>
        <v>#N/A</v>
      </c>
      <c r="O50" s="136">
        <f>IF(ISNUMBER('実質公債費比率（分子）の構造'!O$53),'実質公債費比率（分子）の構造'!O$53,NA())</f>
        <v>697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25709</v>
      </c>
      <c r="E56" s="135"/>
      <c r="F56" s="135"/>
      <c r="G56" s="135">
        <f>'将来負担比率（分子）の構造'!J$51</f>
        <v>25613</v>
      </c>
      <c r="H56" s="135"/>
      <c r="I56" s="135"/>
      <c r="J56" s="135">
        <f>'将来負担比率（分子）の構造'!K$51</f>
        <v>26002</v>
      </c>
      <c r="K56" s="135"/>
      <c r="L56" s="135"/>
      <c r="M56" s="135">
        <f>'将来負担比率（分子）の構造'!L$51</f>
        <v>26198</v>
      </c>
      <c r="N56" s="135"/>
      <c r="O56" s="135"/>
      <c r="P56" s="135">
        <f>'将来負担比率（分子）の構造'!M$51</f>
        <v>26903</v>
      </c>
    </row>
    <row r="57" spans="1:16">
      <c r="A57" s="135" t="s">
        <v>35</v>
      </c>
      <c r="B57" s="135"/>
      <c r="C57" s="135"/>
      <c r="D57" s="135">
        <f>'将来負担比率（分子）の構造'!I$50</f>
        <v>3572</v>
      </c>
      <c r="E57" s="135"/>
      <c r="F57" s="135"/>
      <c r="G57" s="135">
        <f>'将来負担比率（分子）の構造'!J$50</f>
        <v>3445</v>
      </c>
      <c r="H57" s="135"/>
      <c r="I57" s="135"/>
      <c r="J57" s="135">
        <f>'将来負担比率（分子）の構造'!K$50</f>
        <v>3016</v>
      </c>
      <c r="K57" s="135"/>
      <c r="L57" s="135"/>
      <c r="M57" s="135">
        <f>'将来負担比率（分子）の構造'!L$50</f>
        <v>3129</v>
      </c>
      <c r="N57" s="135"/>
      <c r="O57" s="135"/>
      <c r="P57" s="135">
        <f>'将来負担比率（分子）の構造'!M$50</f>
        <v>2884</v>
      </c>
    </row>
    <row r="58" spans="1:16">
      <c r="A58" s="135" t="s">
        <v>34</v>
      </c>
      <c r="B58" s="135"/>
      <c r="C58" s="135"/>
      <c r="D58" s="135">
        <f>'将来負担比率（分子）の構造'!I$49</f>
        <v>11223</v>
      </c>
      <c r="E58" s="135"/>
      <c r="F58" s="135"/>
      <c r="G58" s="135">
        <f>'将来負担比率（分子）の構造'!J$49</f>
        <v>12557</v>
      </c>
      <c r="H58" s="135"/>
      <c r="I58" s="135"/>
      <c r="J58" s="135">
        <f>'将来負担比率（分子）の構造'!K$49</f>
        <v>14239</v>
      </c>
      <c r="K58" s="135"/>
      <c r="L58" s="135"/>
      <c r="M58" s="135">
        <f>'将来負担比率（分子）の構造'!L$49</f>
        <v>15764</v>
      </c>
      <c r="N58" s="135"/>
      <c r="O58" s="135"/>
      <c r="P58" s="135">
        <f>'将来負担比率（分子）の構造'!M$49</f>
        <v>16440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296</v>
      </c>
      <c r="C61" s="135"/>
      <c r="D61" s="135"/>
      <c r="E61" s="135">
        <f>'将来負担比率（分子）の構造'!J$46</f>
        <v>265</v>
      </c>
      <c r="F61" s="135"/>
      <c r="G61" s="135"/>
      <c r="H61" s="135">
        <f>'将来負担比率（分子）の構造'!K$46</f>
        <v>287</v>
      </c>
      <c r="I61" s="135"/>
      <c r="J61" s="135"/>
      <c r="K61" s="135">
        <f>'将来負担比率（分子）の構造'!L$46</f>
        <v>291</v>
      </c>
      <c r="L61" s="135"/>
      <c r="M61" s="135"/>
      <c r="N61" s="135">
        <f>'将来負担比率（分子）の構造'!M$46</f>
        <v>307</v>
      </c>
      <c r="O61" s="135"/>
      <c r="P61" s="135"/>
    </row>
    <row r="62" spans="1:16">
      <c r="A62" s="135" t="s">
        <v>29</v>
      </c>
      <c r="B62" s="135">
        <f>'将来負担比率（分子）の構造'!I$45</f>
        <v>6042</v>
      </c>
      <c r="C62" s="135"/>
      <c r="D62" s="135"/>
      <c r="E62" s="135">
        <f>'将来負担比率（分子）の構造'!J$45</f>
        <v>5916</v>
      </c>
      <c r="F62" s="135"/>
      <c r="G62" s="135"/>
      <c r="H62" s="135">
        <f>'将来負担比率（分子）の構造'!K$45</f>
        <v>5865</v>
      </c>
      <c r="I62" s="135"/>
      <c r="J62" s="135"/>
      <c r="K62" s="135">
        <f>'将来負担比率（分子）の構造'!L$45</f>
        <v>6248</v>
      </c>
      <c r="L62" s="135"/>
      <c r="M62" s="135"/>
      <c r="N62" s="135">
        <f>'将来負担比率（分子）の構造'!M$45</f>
        <v>5970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9720</v>
      </c>
      <c r="C64" s="135"/>
      <c r="D64" s="135"/>
      <c r="E64" s="135">
        <f>'将来負担比率（分子）の構造'!J$43</f>
        <v>9633</v>
      </c>
      <c r="F64" s="135"/>
      <c r="G64" s="135"/>
      <c r="H64" s="135">
        <f>'将来負担比率（分子）の構造'!K$43</f>
        <v>9255</v>
      </c>
      <c r="I64" s="135"/>
      <c r="J64" s="135"/>
      <c r="K64" s="135">
        <f>'将来負担比率（分子）の構造'!L$43</f>
        <v>9140</v>
      </c>
      <c r="L64" s="135"/>
      <c r="M64" s="135"/>
      <c r="N64" s="135">
        <f>'将来負担比率（分子）の構造'!M$43</f>
        <v>9129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26493</v>
      </c>
      <c r="C66" s="135"/>
      <c r="D66" s="135"/>
      <c r="E66" s="135">
        <f>'将来負担比率（分子）の構造'!J$41</f>
        <v>25806</v>
      </c>
      <c r="F66" s="135"/>
      <c r="G66" s="135"/>
      <c r="H66" s="135">
        <f>'将来負担比率（分子）の構造'!K$41</f>
        <v>25967</v>
      </c>
      <c r="I66" s="135"/>
      <c r="J66" s="135"/>
      <c r="K66" s="135">
        <f>'将来負担比率（分子）の構造'!L$41</f>
        <v>26050</v>
      </c>
      <c r="L66" s="135"/>
      <c r="M66" s="135"/>
      <c r="N66" s="135">
        <f>'将来負担比率（分子）の構造'!M$41</f>
        <v>25830</v>
      </c>
      <c r="O66" s="135"/>
      <c r="P66" s="135"/>
    </row>
    <row r="67" spans="1:16">
      <c r="A67" s="135" t="s">
        <v>63</v>
      </c>
      <c r="B67" s="135" t="e">
        <f>NA()</f>
        <v>#N/A</v>
      </c>
      <c r="C67" s="135">
        <f>IF(ISNUMBER('将来負担比率（分子）の構造'!I$52), IF('将来負担比率（分子）の構造'!I$52 &lt; 0, 0, '将来負担比率（分子）の構造'!I$52), NA())</f>
        <v>2047</v>
      </c>
      <c r="D67" s="135" t="e">
        <f>NA()</f>
        <v>#N/A</v>
      </c>
      <c r="E67" s="135" t="e">
        <f>NA()</f>
        <v>#N/A</v>
      </c>
      <c r="F67" s="135">
        <f>IF(ISNUMBER('将来負担比率（分子）の構造'!J$52), IF('将来負担比率（分子）の構造'!J$52 &lt; 0, 0, '将来負担比率（分子）の構造'!J$52), NA())</f>
        <v>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5989812</v>
      </c>
      <c r="S5" s="639"/>
      <c r="T5" s="639"/>
      <c r="U5" s="639"/>
      <c r="V5" s="639"/>
      <c r="W5" s="639"/>
      <c r="X5" s="639"/>
      <c r="Y5" s="686"/>
      <c r="Z5" s="699">
        <v>20.6</v>
      </c>
      <c r="AA5" s="699"/>
      <c r="AB5" s="699"/>
      <c r="AC5" s="699"/>
      <c r="AD5" s="700">
        <v>5848806</v>
      </c>
      <c r="AE5" s="700"/>
      <c r="AF5" s="700"/>
      <c r="AG5" s="700"/>
      <c r="AH5" s="700"/>
      <c r="AI5" s="700"/>
      <c r="AJ5" s="700"/>
      <c r="AK5" s="700"/>
      <c r="AL5" s="687">
        <v>37.6</v>
      </c>
      <c r="AM5" s="656"/>
      <c r="AN5" s="656"/>
      <c r="AO5" s="688"/>
      <c r="AP5" s="675" t="s">
        <v>209</v>
      </c>
      <c r="AQ5" s="676"/>
      <c r="AR5" s="676"/>
      <c r="AS5" s="676"/>
      <c r="AT5" s="676"/>
      <c r="AU5" s="676"/>
      <c r="AV5" s="676"/>
      <c r="AW5" s="676"/>
      <c r="AX5" s="676"/>
      <c r="AY5" s="676"/>
      <c r="AZ5" s="676"/>
      <c r="BA5" s="676"/>
      <c r="BB5" s="676"/>
      <c r="BC5" s="676"/>
      <c r="BD5" s="676"/>
      <c r="BE5" s="676"/>
      <c r="BF5" s="677"/>
      <c r="BG5" s="588">
        <v>5846086</v>
      </c>
      <c r="BH5" s="589"/>
      <c r="BI5" s="589"/>
      <c r="BJ5" s="589"/>
      <c r="BK5" s="589"/>
      <c r="BL5" s="589"/>
      <c r="BM5" s="589"/>
      <c r="BN5" s="590"/>
      <c r="BO5" s="641">
        <v>97.6</v>
      </c>
      <c r="BP5" s="641"/>
      <c r="BQ5" s="641"/>
      <c r="BR5" s="641"/>
      <c r="BS5" s="642">
        <v>92477</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365716</v>
      </c>
      <c r="S6" s="589"/>
      <c r="T6" s="589"/>
      <c r="U6" s="589"/>
      <c r="V6" s="589"/>
      <c r="W6" s="589"/>
      <c r="X6" s="589"/>
      <c r="Y6" s="590"/>
      <c r="Z6" s="641">
        <v>1.3</v>
      </c>
      <c r="AA6" s="641"/>
      <c r="AB6" s="641"/>
      <c r="AC6" s="641"/>
      <c r="AD6" s="642">
        <v>365716</v>
      </c>
      <c r="AE6" s="642"/>
      <c r="AF6" s="642"/>
      <c r="AG6" s="642"/>
      <c r="AH6" s="642"/>
      <c r="AI6" s="642"/>
      <c r="AJ6" s="642"/>
      <c r="AK6" s="642"/>
      <c r="AL6" s="611">
        <v>2.4</v>
      </c>
      <c r="AM6" s="643"/>
      <c r="AN6" s="643"/>
      <c r="AO6" s="644"/>
      <c r="AP6" s="585" t="s">
        <v>214</v>
      </c>
      <c r="AQ6" s="586"/>
      <c r="AR6" s="586"/>
      <c r="AS6" s="586"/>
      <c r="AT6" s="586"/>
      <c r="AU6" s="586"/>
      <c r="AV6" s="586"/>
      <c r="AW6" s="586"/>
      <c r="AX6" s="586"/>
      <c r="AY6" s="586"/>
      <c r="AZ6" s="586"/>
      <c r="BA6" s="586"/>
      <c r="BB6" s="586"/>
      <c r="BC6" s="586"/>
      <c r="BD6" s="586"/>
      <c r="BE6" s="586"/>
      <c r="BF6" s="587"/>
      <c r="BG6" s="588">
        <v>5846086</v>
      </c>
      <c r="BH6" s="589"/>
      <c r="BI6" s="589"/>
      <c r="BJ6" s="589"/>
      <c r="BK6" s="589"/>
      <c r="BL6" s="589"/>
      <c r="BM6" s="589"/>
      <c r="BN6" s="590"/>
      <c r="BO6" s="641">
        <v>97.6</v>
      </c>
      <c r="BP6" s="641"/>
      <c r="BQ6" s="641"/>
      <c r="BR6" s="641"/>
      <c r="BS6" s="642">
        <v>92477</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268948</v>
      </c>
      <c r="CS6" s="589"/>
      <c r="CT6" s="589"/>
      <c r="CU6" s="589"/>
      <c r="CV6" s="589"/>
      <c r="CW6" s="589"/>
      <c r="CX6" s="589"/>
      <c r="CY6" s="590"/>
      <c r="CZ6" s="641">
        <v>1</v>
      </c>
      <c r="DA6" s="641"/>
      <c r="DB6" s="641"/>
      <c r="DC6" s="641"/>
      <c r="DD6" s="594">
        <v>471</v>
      </c>
      <c r="DE6" s="589"/>
      <c r="DF6" s="589"/>
      <c r="DG6" s="589"/>
      <c r="DH6" s="589"/>
      <c r="DI6" s="589"/>
      <c r="DJ6" s="589"/>
      <c r="DK6" s="589"/>
      <c r="DL6" s="589"/>
      <c r="DM6" s="589"/>
      <c r="DN6" s="589"/>
      <c r="DO6" s="589"/>
      <c r="DP6" s="590"/>
      <c r="DQ6" s="594">
        <v>268948</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10448</v>
      </c>
      <c r="S7" s="589"/>
      <c r="T7" s="589"/>
      <c r="U7" s="589"/>
      <c r="V7" s="589"/>
      <c r="W7" s="589"/>
      <c r="X7" s="589"/>
      <c r="Y7" s="590"/>
      <c r="Z7" s="641">
        <v>0</v>
      </c>
      <c r="AA7" s="641"/>
      <c r="AB7" s="641"/>
      <c r="AC7" s="641"/>
      <c r="AD7" s="642">
        <v>10448</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2771068</v>
      </c>
      <c r="BH7" s="589"/>
      <c r="BI7" s="589"/>
      <c r="BJ7" s="589"/>
      <c r="BK7" s="589"/>
      <c r="BL7" s="589"/>
      <c r="BM7" s="589"/>
      <c r="BN7" s="590"/>
      <c r="BO7" s="641">
        <v>46.3</v>
      </c>
      <c r="BP7" s="641"/>
      <c r="BQ7" s="641"/>
      <c r="BR7" s="641"/>
      <c r="BS7" s="642">
        <v>92477</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3017389</v>
      </c>
      <c r="CS7" s="589"/>
      <c r="CT7" s="589"/>
      <c r="CU7" s="589"/>
      <c r="CV7" s="589"/>
      <c r="CW7" s="589"/>
      <c r="CX7" s="589"/>
      <c r="CY7" s="590"/>
      <c r="CZ7" s="641">
        <v>11.1</v>
      </c>
      <c r="DA7" s="641"/>
      <c r="DB7" s="641"/>
      <c r="DC7" s="641"/>
      <c r="DD7" s="594">
        <v>194254</v>
      </c>
      <c r="DE7" s="589"/>
      <c r="DF7" s="589"/>
      <c r="DG7" s="589"/>
      <c r="DH7" s="589"/>
      <c r="DI7" s="589"/>
      <c r="DJ7" s="589"/>
      <c r="DK7" s="589"/>
      <c r="DL7" s="589"/>
      <c r="DM7" s="589"/>
      <c r="DN7" s="589"/>
      <c r="DO7" s="589"/>
      <c r="DP7" s="590"/>
      <c r="DQ7" s="594">
        <v>2428053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25577</v>
      </c>
      <c r="S8" s="589"/>
      <c r="T8" s="589"/>
      <c r="U8" s="589"/>
      <c r="V8" s="589"/>
      <c r="W8" s="589"/>
      <c r="X8" s="589"/>
      <c r="Y8" s="590"/>
      <c r="Z8" s="641">
        <v>0.1</v>
      </c>
      <c r="AA8" s="641"/>
      <c r="AB8" s="641"/>
      <c r="AC8" s="641"/>
      <c r="AD8" s="642">
        <v>25577</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85409</v>
      </c>
      <c r="BH8" s="589"/>
      <c r="BI8" s="589"/>
      <c r="BJ8" s="589"/>
      <c r="BK8" s="589"/>
      <c r="BL8" s="589"/>
      <c r="BM8" s="589"/>
      <c r="BN8" s="590"/>
      <c r="BO8" s="641">
        <v>1.4</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10412010</v>
      </c>
      <c r="CS8" s="589"/>
      <c r="CT8" s="589"/>
      <c r="CU8" s="589"/>
      <c r="CV8" s="589"/>
      <c r="CW8" s="589"/>
      <c r="CX8" s="589"/>
      <c r="CY8" s="590"/>
      <c r="CZ8" s="641">
        <v>38.299999999999997</v>
      </c>
      <c r="DA8" s="641"/>
      <c r="DB8" s="641"/>
      <c r="DC8" s="641"/>
      <c r="DD8" s="594">
        <v>300713</v>
      </c>
      <c r="DE8" s="589"/>
      <c r="DF8" s="589"/>
      <c r="DG8" s="589"/>
      <c r="DH8" s="589"/>
      <c r="DI8" s="589"/>
      <c r="DJ8" s="589"/>
      <c r="DK8" s="589"/>
      <c r="DL8" s="589"/>
      <c r="DM8" s="589"/>
      <c r="DN8" s="589"/>
      <c r="DO8" s="589"/>
      <c r="DP8" s="590"/>
      <c r="DQ8" s="594">
        <v>4873502</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18606</v>
      </c>
      <c r="S9" s="589"/>
      <c r="T9" s="589"/>
      <c r="U9" s="589"/>
      <c r="V9" s="589"/>
      <c r="W9" s="589"/>
      <c r="X9" s="589"/>
      <c r="Y9" s="590"/>
      <c r="Z9" s="641">
        <v>0.1</v>
      </c>
      <c r="AA9" s="641"/>
      <c r="AB9" s="641"/>
      <c r="AC9" s="641"/>
      <c r="AD9" s="642">
        <v>18606</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1994712</v>
      </c>
      <c r="BH9" s="589"/>
      <c r="BI9" s="589"/>
      <c r="BJ9" s="589"/>
      <c r="BK9" s="589"/>
      <c r="BL9" s="589"/>
      <c r="BM9" s="589"/>
      <c r="BN9" s="590"/>
      <c r="BO9" s="641">
        <v>33.299999999999997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1944845</v>
      </c>
      <c r="CS9" s="589"/>
      <c r="CT9" s="589"/>
      <c r="CU9" s="589"/>
      <c r="CV9" s="589"/>
      <c r="CW9" s="589"/>
      <c r="CX9" s="589"/>
      <c r="CY9" s="590"/>
      <c r="CZ9" s="641">
        <v>7.2</v>
      </c>
      <c r="DA9" s="641"/>
      <c r="DB9" s="641"/>
      <c r="DC9" s="641"/>
      <c r="DD9" s="594">
        <v>141803</v>
      </c>
      <c r="DE9" s="589"/>
      <c r="DF9" s="589"/>
      <c r="DG9" s="589"/>
      <c r="DH9" s="589"/>
      <c r="DI9" s="589"/>
      <c r="DJ9" s="589"/>
      <c r="DK9" s="589"/>
      <c r="DL9" s="589"/>
      <c r="DM9" s="589"/>
      <c r="DN9" s="589"/>
      <c r="DO9" s="589"/>
      <c r="DP9" s="590"/>
      <c r="DQ9" s="594">
        <v>1413889</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650159</v>
      </c>
      <c r="S10" s="589"/>
      <c r="T10" s="589"/>
      <c r="U10" s="589"/>
      <c r="V10" s="589"/>
      <c r="W10" s="589"/>
      <c r="X10" s="589"/>
      <c r="Y10" s="590"/>
      <c r="Z10" s="641">
        <v>2.2000000000000002</v>
      </c>
      <c r="AA10" s="641"/>
      <c r="AB10" s="641"/>
      <c r="AC10" s="641"/>
      <c r="AD10" s="642">
        <v>650159</v>
      </c>
      <c r="AE10" s="642"/>
      <c r="AF10" s="642"/>
      <c r="AG10" s="642"/>
      <c r="AH10" s="642"/>
      <c r="AI10" s="642"/>
      <c r="AJ10" s="642"/>
      <c r="AK10" s="642"/>
      <c r="AL10" s="611">
        <v>4.2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122075</v>
      </c>
      <c r="BH10" s="589"/>
      <c r="BI10" s="589"/>
      <c r="BJ10" s="589"/>
      <c r="BK10" s="589"/>
      <c r="BL10" s="589"/>
      <c r="BM10" s="589"/>
      <c r="BN10" s="590"/>
      <c r="BO10" s="641">
        <v>2</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86311</v>
      </c>
      <c r="CS10" s="589"/>
      <c r="CT10" s="589"/>
      <c r="CU10" s="589"/>
      <c r="CV10" s="589"/>
      <c r="CW10" s="589"/>
      <c r="CX10" s="589"/>
      <c r="CY10" s="590"/>
      <c r="CZ10" s="641">
        <v>0.3</v>
      </c>
      <c r="DA10" s="641"/>
      <c r="DB10" s="641"/>
      <c r="DC10" s="641"/>
      <c r="DD10" s="594" t="s">
        <v>221</v>
      </c>
      <c r="DE10" s="589"/>
      <c r="DF10" s="589"/>
      <c r="DG10" s="589"/>
      <c r="DH10" s="589"/>
      <c r="DI10" s="589"/>
      <c r="DJ10" s="589"/>
      <c r="DK10" s="589"/>
      <c r="DL10" s="589"/>
      <c r="DM10" s="589"/>
      <c r="DN10" s="589"/>
      <c r="DO10" s="589"/>
      <c r="DP10" s="590"/>
      <c r="DQ10" s="594">
        <v>62224</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179</v>
      </c>
      <c r="S11" s="589"/>
      <c r="T11" s="589"/>
      <c r="U11" s="589"/>
      <c r="V11" s="589"/>
      <c r="W11" s="589"/>
      <c r="X11" s="589"/>
      <c r="Y11" s="590"/>
      <c r="Z11" s="641">
        <v>0</v>
      </c>
      <c r="AA11" s="641"/>
      <c r="AB11" s="641"/>
      <c r="AC11" s="641"/>
      <c r="AD11" s="642">
        <v>179</v>
      </c>
      <c r="AE11" s="642"/>
      <c r="AF11" s="642"/>
      <c r="AG11" s="642"/>
      <c r="AH11" s="642"/>
      <c r="AI11" s="642"/>
      <c r="AJ11" s="642"/>
      <c r="AK11" s="642"/>
      <c r="AL11" s="611">
        <v>0</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568872</v>
      </c>
      <c r="BH11" s="589"/>
      <c r="BI11" s="589"/>
      <c r="BJ11" s="589"/>
      <c r="BK11" s="589"/>
      <c r="BL11" s="589"/>
      <c r="BM11" s="589"/>
      <c r="BN11" s="590"/>
      <c r="BO11" s="641">
        <v>9.5</v>
      </c>
      <c r="BP11" s="641"/>
      <c r="BQ11" s="641"/>
      <c r="BR11" s="641"/>
      <c r="BS11" s="594">
        <v>92477</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1755744</v>
      </c>
      <c r="CS11" s="589"/>
      <c r="CT11" s="589"/>
      <c r="CU11" s="589"/>
      <c r="CV11" s="589"/>
      <c r="CW11" s="589"/>
      <c r="CX11" s="589"/>
      <c r="CY11" s="590"/>
      <c r="CZ11" s="641">
        <v>6.5</v>
      </c>
      <c r="DA11" s="641"/>
      <c r="DB11" s="641"/>
      <c r="DC11" s="641"/>
      <c r="DD11" s="594">
        <v>524225</v>
      </c>
      <c r="DE11" s="589"/>
      <c r="DF11" s="589"/>
      <c r="DG11" s="589"/>
      <c r="DH11" s="589"/>
      <c r="DI11" s="589"/>
      <c r="DJ11" s="589"/>
      <c r="DK11" s="589"/>
      <c r="DL11" s="589"/>
      <c r="DM11" s="589"/>
      <c r="DN11" s="589"/>
      <c r="DO11" s="589"/>
      <c r="DP11" s="590"/>
      <c r="DQ11" s="594">
        <v>1063581</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2505389</v>
      </c>
      <c r="BH12" s="589"/>
      <c r="BI12" s="589"/>
      <c r="BJ12" s="589"/>
      <c r="BK12" s="589"/>
      <c r="BL12" s="589"/>
      <c r="BM12" s="589"/>
      <c r="BN12" s="590"/>
      <c r="BO12" s="641">
        <v>41.8</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525788</v>
      </c>
      <c r="CS12" s="589"/>
      <c r="CT12" s="589"/>
      <c r="CU12" s="589"/>
      <c r="CV12" s="589"/>
      <c r="CW12" s="589"/>
      <c r="CX12" s="589"/>
      <c r="CY12" s="590"/>
      <c r="CZ12" s="641">
        <v>1.9</v>
      </c>
      <c r="DA12" s="641"/>
      <c r="DB12" s="641"/>
      <c r="DC12" s="641"/>
      <c r="DD12" s="594">
        <v>103622</v>
      </c>
      <c r="DE12" s="589"/>
      <c r="DF12" s="589"/>
      <c r="DG12" s="589"/>
      <c r="DH12" s="589"/>
      <c r="DI12" s="589"/>
      <c r="DJ12" s="589"/>
      <c r="DK12" s="589"/>
      <c r="DL12" s="589"/>
      <c r="DM12" s="589"/>
      <c r="DN12" s="589"/>
      <c r="DO12" s="589"/>
      <c r="DP12" s="590"/>
      <c r="DQ12" s="594">
        <v>356404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33792</v>
      </c>
      <c r="S13" s="589"/>
      <c r="T13" s="589"/>
      <c r="U13" s="589"/>
      <c r="V13" s="589"/>
      <c r="W13" s="589"/>
      <c r="X13" s="589"/>
      <c r="Y13" s="590"/>
      <c r="Z13" s="641">
        <v>0.1</v>
      </c>
      <c r="AA13" s="641"/>
      <c r="AB13" s="641"/>
      <c r="AC13" s="641"/>
      <c r="AD13" s="642">
        <v>33792</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2496562</v>
      </c>
      <c r="BH13" s="589"/>
      <c r="BI13" s="589"/>
      <c r="BJ13" s="589"/>
      <c r="BK13" s="589"/>
      <c r="BL13" s="589"/>
      <c r="BM13" s="589"/>
      <c r="BN13" s="590"/>
      <c r="BO13" s="641">
        <v>41.7</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1979150</v>
      </c>
      <c r="CS13" s="589"/>
      <c r="CT13" s="589"/>
      <c r="CU13" s="589"/>
      <c r="CV13" s="589"/>
      <c r="CW13" s="589"/>
      <c r="CX13" s="589"/>
      <c r="CY13" s="590"/>
      <c r="CZ13" s="641">
        <v>7.3</v>
      </c>
      <c r="DA13" s="641"/>
      <c r="DB13" s="641"/>
      <c r="DC13" s="641"/>
      <c r="DD13" s="594">
        <v>1003036</v>
      </c>
      <c r="DE13" s="589"/>
      <c r="DF13" s="589"/>
      <c r="DG13" s="589"/>
      <c r="DH13" s="589"/>
      <c r="DI13" s="589"/>
      <c r="DJ13" s="589"/>
      <c r="DK13" s="589"/>
      <c r="DL13" s="589"/>
      <c r="DM13" s="589"/>
      <c r="DN13" s="589"/>
      <c r="DO13" s="589"/>
      <c r="DP13" s="590"/>
      <c r="DQ13" s="594">
        <v>1025099</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157813</v>
      </c>
      <c r="BH14" s="589"/>
      <c r="BI14" s="589"/>
      <c r="BJ14" s="589"/>
      <c r="BK14" s="589"/>
      <c r="BL14" s="589"/>
      <c r="BM14" s="589"/>
      <c r="BN14" s="590"/>
      <c r="BO14" s="641">
        <v>2.6</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873815</v>
      </c>
      <c r="CS14" s="589"/>
      <c r="CT14" s="589"/>
      <c r="CU14" s="589"/>
      <c r="CV14" s="589"/>
      <c r="CW14" s="589"/>
      <c r="CX14" s="589"/>
      <c r="CY14" s="590"/>
      <c r="CZ14" s="641">
        <v>3.2</v>
      </c>
      <c r="DA14" s="641"/>
      <c r="DB14" s="641"/>
      <c r="DC14" s="641"/>
      <c r="DD14" s="594">
        <v>106090</v>
      </c>
      <c r="DE14" s="589"/>
      <c r="DF14" s="589"/>
      <c r="DG14" s="589"/>
      <c r="DH14" s="589"/>
      <c r="DI14" s="589"/>
      <c r="DJ14" s="589"/>
      <c r="DK14" s="589"/>
      <c r="DL14" s="589"/>
      <c r="DM14" s="589"/>
      <c r="DN14" s="589"/>
      <c r="DO14" s="589"/>
      <c r="DP14" s="590"/>
      <c r="DQ14" s="594">
        <v>794389</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20383</v>
      </c>
      <c r="S15" s="589"/>
      <c r="T15" s="589"/>
      <c r="U15" s="589"/>
      <c r="V15" s="589"/>
      <c r="W15" s="589"/>
      <c r="X15" s="589"/>
      <c r="Y15" s="590"/>
      <c r="Z15" s="641">
        <v>0.1</v>
      </c>
      <c r="AA15" s="641"/>
      <c r="AB15" s="641"/>
      <c r="AC15" s="641"/>
      <c r="AD15" s="642">
        <v>20383</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411816</v>
      </c>
      <c r="BH15" s="589"/>
      <c r="BI15" s="589"/>
      <c r="BJ15" s="589"/>
      <c r="BK15" s="589"/>
      <c r="BL15" s="589"/>
      <c r="BM15" s="589"/>
      <c r="BN15" s="590"/>
      <c r="BO15" s="641">
        <v>6.9</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3149163</v>
      </c>
      <c r="CS15" s="589"/>
      <c r="CT15" s="589"/>
      <c r="CU15" s="589"/>
      <c r="CV15" s="589"/>
      <c r="CW15" s="589"/>
      <c r="CX15" s="589"/>
      <c r="CY15" s="590"/>
      <c r="CZ15" s="641">
        <v>11.6</v>
      </c>
      <c r="DA15" s="641"/>
      <c r="DB15" s="641"/>
      <c r="DC15" s="641"/>
      <c r="DD15" s="594">
        <v>1428860</v>
      </c>
      <c r="DE15" s="589"/>
      <c r="DF15" s="589"/>
      <c r="DG15" s="589"/>
      <c r="DH15" s="589"/>
      <c r="DI15" s="589"/>
      <c r="DJ15" s="589"/>
      <c r="DK15" s="589"/>
      <c r="DL15" s="589"/>
      <c r="DM15" s="589"/>
      <c r="DN15" s="589"/>
      <c r="DO15" s="589"/>
      <c r="DP15" s="590"/>
      <c r="DQ15" s="594">
        <v>1734792</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9465278</v>
      </c>
      <c r="S16" s="589"/>
      <c r="T16" s="589"/>
      <c r="U16" s="589"/>
      <c r="V16" s="589"/>
      <c r="W16" s="589"/>
      <c r="X16" s="589"/>
      <c r="Y16" s="590"/>
      <c r="Z16" s="641">
        <v>32.6</v>
      </c>
      <c r="AA16" s="641"/>
      <c r="AB16" s="641"/>
      <c r="AC16" s="641"/>
      <c r="AD16" s="642">
        <v>8506118</v>
      </c>
      <c r="AE16" s="642"/>
      <c r="AF16" s="642"/>
      <c r="AG16" s="642"/>
      <c r="AH16" s="642"/>
      <c r="AI16" s="642"/>
      <c r="AJ16" s="642"/>
      <c r="AK16" s="642"/>
      <c r="AL16" s="611">
        <v>54.7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297989</v>
      </c>
      <c r="CS16" s="589"/>
      <c r="CT16" s="589"/>
      <c r="CU16" s="589"/>
      <c r="CV16" s="589"/>
      <c r="CW16" s="589"/>
      <c r="CX16" s="589"/>
      <c r="CY16" s="590"/>
      <c r="CZ16" s="641">
        <v>1.1000000000000001</v>
      </c>
      <c r="DA16" s="641"/>
      <c r="DB16" s="641"/>
      <c r="DC16" s="641"/>
      <c r="DD16" s="594" t="s">
        <v>221</v>
      </c>
      <c r="DE16" s="589"/>
      <c r="DF16" s="589"/>
      <c r="DG16" s="589"/>
      <c r="DH16" s="589"/>
      <c r="DI16" s="589"/>
      <c r="DJ16" s="589"/>
      <c r="DK16" s="589"/>
      <c r="DL16" s="589"/>
      <c r="DM16" s="589"/>
      <c r="DN16" s="589"/>
      <c r="DO16" s="589"/>
      <c r="DP16" s="590"/>
      <c r="DQ16" s="594">
        <v>48783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8506118</v>
      </c>
      <c r="S17" s="589"/>
      <c r="T17" s="589"/>
      <c r="U17" s="589"/>
      <c r="V17" s="589"/>
      <c r="W17" s="589"/>
      <c r="X17" s="589"/>
      <c r="Y17" s="590"/>
      <c r="Z17" s="641">
        <v>29.3</v>
      </c>
      <c r="AA17" s="641"/>
      <c r="AB17" s="641"/>
      <c r="AC17" s="641"/>
      <c r="AD17" s="642">
        <v>8506118</v>
      </c>
      <c r="AE17" s="642"/>
      <c r="AF17" s="642"/>
      <c r="AG17" s="642"/>
      <c r="AH17" s="642"/>
      <c r="AI17" s="642"/>
      <c r="AJ17" s="642"/>
      <c r="AK17" s="642"/>
      <c r="AL17" s="611">
        <v>54.7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2872234</v>
      </c>
      <c r="CS17" s="589"/>
      <c r="CT17" s="589"/>
      <c r="CU17" s="589"/>
      <c r="CV17" s="589"/>
      <c r="CW17" s="589"/>
      <c r="CX17" s="589"/>
      <c r="CY17" s="590"/>
      <c r="CZ17" s="641">
        <v>10.6</v>
      </c>
      <c r="DA17" s="641"/>
      <c r="DB17" s="641"/>
      <c r="DC17" s="641"/>
      <c r="DD17" s="594" t="s">
        <v>221</v>
      </c>
      <c r="DE17" s="589"/>
      <c r="DF17" s="589"/>
      <c r="DG17" s="589"/>
      <c r="DH17" s="589"/>
      <c r="DI17" s="589"/>
      <c r="DJ17" s="589"/>
      <c r="DK17" s="589"/>
      <c r="DL17" s="589"/>
      <c r="DM17" s="589"/>
      <c r="DN17" s="589"/>
      <c r="DO17" s="589"/>
      <c r="DP17" s="590"/>
      <c r="DQ17" s="594">
        <v>2745566</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959158</v>
      </c>
      <c r="S18" s="589"/>
      <c r="T18" s="589"/>
      <c r="U18" s="589"/>
      <c r="V18" s="589"/>
      <c r="W18" s="589"/>
      <c r="X18" s="589"/>
      <c r="Y18" s="590"/>
      <c r="Z18" s="641">
        <v>3.3</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143726</v>
      </c>
      <c r="BH19" s="589"/>
      <c r="BI19" s="589"/>
      <c r="BJ19" s="589"/>
      <c r="BK19" s="589"/>
      <c r="BL19" s="589"/>
      <c r="BM19" s="589"/>
      <c r="BN19" s="590"/>
      <c r="BO19" s="641">
        <v>2.4</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16579950</v>
      </c>
      <c r="S20" s="589"/>
      <c r="T20" s="589"/>
      <c r="U20" s="589"/>
      <c r="V20" s="589"/>
      <c r="W20" s="589"/>
      <c r="X20" s="589"/>
      <c r="Y20" s="590"/>
      <c r="Z20" s="641">
        <v>57.1</v>
      </c>
      <c r="AA20" s="641"/>
      <c r="AB20" s="641"/>
      <c r="AC20" s="641"/>
      <c r="AD20" s="642">
        <v>15479784</v>
      </c>
      <c r="AE20" s="642"/>
      <c r="AF20" s="642"/>
      <c r="AG20" s="642"/>
      <c r="AH20" s="642"/>
      <c r="AI20" s="642"/>
      <c r="AJ20" s="642"/>
      <c r="AK20" s="642"/>
      <c r="AL20" s="611">
        <v>99.6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143726</v>
      </c>
      <c r="BH20" s="589"/>
      <c r="BI20" s="589"/>
      <c r="BJ20" s="589"/>
      <c r="BK20" s="589"/>
      <c r="BL20" s="589"/>
      <c r="BM20" s="589"/>
      <c r="BN20" s="590"/>
      <c r="BO20" s="641">
        <v>2.4</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27183386</v>
      </c>
      <c r="CS20" s="589"/>
      <c r="CT20" s="589"/>
      <c r="CU20" s="589"/>
      <c r="CV20" s="589"/>
      <c r="CW20" s="589"/>
      <c r="CX20" s="589"/>
      <c r="CY20" s="590"/>
      <c r="CZ20" s="641">
        <v>100</v>
      </c>
      <c r="DA20" s="641"/>
      <c r="DB20" s="641"/>
      <c r="DC20" s="641"/>
      <c r="DD20" s="594">
        <v>3803074</v>
      </c>
      <c r="DE20" s="589"/>
      <c r="DF20" s="589"/>
      <c r="DG20" s="589"/>
      <c r="DH20" s="589"/>
      <c r="DI20" s="589"/>
      <c r="DJ20" s="589"/>
      <c r="DK20" s="589"/>
      <c r="DL20" s="589"/>
      <c r="DM20" s="589"/>
      <c r="DN20" s="589"/>
      <c r="DO20" s="589"/>
      <c r="DP20" s="590"/>
      <c r="DQ20" s="594">
        <v>16815230</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9134</v>
      </c>
      <c r="S21" s="589"/>
      <c r="T21" s="589"/>
      <c r="U21" s="589"/>
      <c r="V21" s="589"/>
      <c r="W21" s="589"/>
      <c r="X21" s="589"/>
      <c r="Y21" s="590"/>
      <c r="Z21" s="641">
        <v>0</v>
      </c>
      <c r="AA21" s="641"/>
      <c r="AB21" s="641"/>
      <c r="AC21" s="641"/>
      <c r="AD21" s="642">
        <v>9134</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2720</v>
      </c>
      <c r="BH21" s="589"/>
      <c r="BI21" s="589"/>
      <c r="BJ21" s="589"/>
      <c r="BK21" s="589"/>
      <c r="BL21" s="589"/>
      <c r="BM21" s="589"/>
      <c r="BN21" s="590"/>
      <c r="BO21" s="641">
        <v>0</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358524</v>
      </c>
      <c r="S22" s="589"/>
      <c r="T22" s="589"/>
      <c r="U22" s="589"/>
      <c r="V22" s="589"/>
      <c r="W22" s="589"/>
      <c r="X22" s="589"/>
      <c r="Y22" s="590"/>
      <c r="Z22" s="641">
        <v>1.2</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435019</v>
      </c>
      <c r="S23" s="589"/>
      <c r="T23" s="589"/>
      <c r="U23" s="589"/>
      <c r="V23" s="589"/>
      <c r="W23" s="589"/>
      <c r="X23" s="589"/>
      <c r="Y23" s="590"/>
      <c r="Z23" s="641">
        <v>1.5</v>
      </c>
      <c r="AA23" s="641"/>
      <c r="AB23" s="641"/>
      <c r="AC23" s="641"/>
      <c r="AD23" s="642">
        <v>51433</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141006</v>
      </c>
      <c r="BH23" s="589"/>
      <c r="BI23" s="589"/>
      <c r="BJ23" s="589"/>
      <c r="BK23" s="589"/>
      <c r="BL23" s="589"/>
      <c r="BM23" s="589"/>
      <c r="BN23" s="590"/>
      <c r="BO23" s="641">
        <v>2.4</v>
      </c>
      <c r="BP23" s="641"/>
      <c r="BQ23" s="641"/>
      <c r="BR23" s="641"/>
      <c r="BS23" s="594" t="s">
        <v>221</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230791</v>
      </c>
      <c r="S24" s="589"/>
      <c r="T24" s="589"/>
      <c r="U24" s="589"/>
      <c r="V24" s="589"/>
      <c r="W24" s="589"/>
      <c r="X24" s="589"/>
      <c r="Y24" s="590"/>
      <c r="Z24" s="641">
        <v>0.8</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14607033</v>
      </c>
      <c r="CS24" s="639"/>
      <c r="CT24" s="639"/>
      <c r="CU24" s="639"/>
      <c r="CV24" s="639"/>
      <c r="CW24" s="639"/>
      <c r="CX24" s="639"/>
      <c r="CY24" s="686"/>
      <c r="CZ24" s="690">
        <v>53.7</v>
      </c>
      <c r="DA24" s="691"/>
      <c r="DB24" s="691"/>
      <c r="DC24" s="692"/>
      <c r="DD24" s="685">
        <v>9429644</v>
      </c>
      <c r="DE24" s="639"/>
      <c r="DF24" s="639"/>
      <c r="DG24" s="639"/>
      <c r="DH24" s="639"/>
      <c r="DI24" s="639"/>
      <c r="DJ24" s="639"/>
      <c r="DK24" s="686"/>
      <c r="DL24" s="685">
        <v>9283269</v>
      </c>
      <c r="DM24" s="639"/>
      <c r="DN24" s="639"/>
      <c r="DO24" s="639"/>
      <c r="DP24" s="639"/>
      <c r="DQ24" s="639"/>
      <c r="DR24" s="639"/>
      <c r="DS24" s="639"/>
      <c r="DT24" s="639"/>
      <c r="DU24" s="639"/>
      <c r="DV24" s="686"/>
      <c r="DW24" s="687">
        <v>55.9</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4480975</v>
      </c>
      <c r="S25" s="589"/>
      <c r="T25" s="589"/>
      <c r="U25" s="589"/>
      <c r="V25" s="589"/>
      <c r="W25" s="589"/>
      <c r="X25" s="589"/>
      <c r="Y25" s="590"/>
      <c r="Z25" s="641">
        <v>15.4</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5096052</v>
      </c>
      <c r="CS25" s="607"/>
      <c r="CT25" s="607"/>
      <c r="CU25" s="607"/>
      <c r="CV25" s="607"/>
      <c r="CW25" s="607"/>
      <c r="CX25" s="607"/>
      <c r="CY25" s="608"/>
      <c r="CZ25" s="591">
        <v>18.7</v>
      </c>
      <c r="DA25" s="609"/>
      <c r="DB25" s="609"/>
      <c r="DC25" s="610"/>
      <c r="DD25" s="594">
        <v>4821239</v>
      </c>
      <c r="DE25" s="607"/>
      <c r="DF25" s="607"/>
      <c r="DG25" s="607"/>
      <c r="DH25" s="607"/>
      <c r="DI25" s="607"/>
      <c r="DJ25" s="607"/>
      <c r="DK25" s="608"/>
      <c r="DL25" s="594">
        <v>4676779</v>
      </c>
      <c r="DM25" s="607"/>
      <c r="DN25" s="607"/>
      <c r="DO25" s="607"/>
      <c r="DP25" s="607"/>
      <c r="DQ25" s="607"/>
      <c r="DR25" s="607"/>
      <c r="DS25" s="607"/>
      <c r="DT25" s="607"/>
      <c r="DU25" s="607"/>
      <c r="DV25" s="608"/>
      <c r="DW25" s="611">
        <v>28.2</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3431584</v>
      </c>
      <c r="CS26" s="589"/>
      <c r="CT26" s="589"/>
      <c r="CU26" s="589"/>
      <c r="CV26" s="589"/>
      <c r="CW26" s="589"/>
      <c r="CX26" s="589"/>
      <c r="CY26" s="590"/>
      <c r="CZ26" s="591">
        <v>12.6</v>
      </c>
      <c r="DA26" s="609"/>
      <c r="DB26" s="609"/>
      <c r="DC26" s="610"/>
      <c r="DD26" s="594">
        <v>3195524</v>
      </c>
      <c r="DE26" s="589"/>
      <c r="DF26" s="589"/>
      <c r="DG26" s="589"/>
      <c r="DH26" s="589"/>
      <c r="DI26" s="589"/>
      <c r="DJ26" s="589"/>
      <c r="DK26" s="590"/>
      <c r="DL26" s="594" t="s">
        <v>280</v>
      </c>
      <c r="DM26" s="589"/>
      <c r="DN26" s="589"/>
      <c r="DO26" s="589"/>
      <c r="DP26" s="589"/>
      <c r="DQ26" s="589"/>
      <c r="DR26" s="589"/>
      <c r="DS26" s="589"/>
      <c r="DT26" s="589"/>
      <c r="DU26" s="589"/>
      <c r="DV26" s="590"/>
      <c r="DW26" s="611" t="s">
        <v>280</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2657277</v>
      </c>
      <c r="S27" s="589"/>
      <c r="T27" s="589"/>
      <c r="U27" s="589"/>
      <c r="V27" s="589"/>
      <c r="W27" s="589"/>
      <c r="X27" s="589"/>
      <c r="Y27" s="590"/>
      <c r="Z27" s="641">
        <v>9.1</v>
      </c>
      <c r="AA27" s="641"/>
      <c r="AB27" s="641"/>
      <c r="AC27" s="641"/>
      <c r="AD27" s="642" t="s">
        <v>221</v>
      </c>
      <c r="AE27" s="642"/>
      <c r="AF27" s="642"/>
      <c r="AG27" s="642"/>
      <c r="AH27" s="642"/>
      <c r="AI27" s="642"/>
      <c r="AJ27" s="642"/>
      <c r="AK27" s="642"/>
      <c r="AL27" s="611" t="s">
        <v>221</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5989812</v>
      </c>
      <c r="BH27" s="589"/>
      <c r="BI27" s="589"/>
      <c r="BJ27" s="589"/>
      <c r="BK27" s="589"/>
      <c r="BL27" s="589"/>
      <c r="BM27" s="589"/>
      <c r="BN27" s="590"/>
      <c r="BO27" s="641">
        <v>100</v>
      </c>
      <c r="BP27" s="641"/>
      <c r="BQ27" s="641"/>
      <c r="BR27" s="641"/>
      <c r="BS27" s="594">
        <v>92477</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6638778</v>
      </c>
      <c r="CS27" s="607"/>
      <c r="CT27" s="607"/>
      <c r="CU27" s="607"/>
      <c r="CV27" s="607"/>
      <c r="CW27" s="607"/>
      <c r="CX27" s="607"/>
      <c r="CY27" s="608"/>
      <c r="CZ27" s="591">
        <v>24.4</v>
      </c>
      <c r="DA27" s="609"/>
      <c r="DB27" s="609"/>
      <c r="DC27" s="610"/>
      <c r="DD27" s="594">
        <v>1862870</v>
      </c>
      <c r="DE27" s="607"/>
      <c r="DF27" s="607"/>
      <c r="DG27" s="607"/>
      <c r="DH27" s="607"/>
      <c r="DI27" s="607"/>
      <c r="DJ27" s="607"/>
      <c r="DK27" s="608"/>
      <c r="DL27" s="594">
        <v>1860955</v>
      </c>
      <c r="DM27" s="607"/>
      <c r="DN27" s="607"/>
      <c r="DO27" s="607"/>
      <c r="DP27" s="607"/>
      <c r="DQ27" s="607"/>
      <c r="DR27" s="607"/>
      <c r="DS27" s="607"/>
      <c r="DT27" s="607"/>
      <c r="DU27" s="607"/>
      <c r="DV27" s="608"/>
      <c r="DW27" s="611">
        <v>11.2</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104671</v>
      </c>
      <c r="S28" s="589"/>
      <c r="T28" s="589"/>
      <c r="U28" s="589"/>
      <c r="V28" s="589"/>
      <c r="W28" s="589"/>
      <c r="X28" s="589"/>
      <c r="Y28" s="590"/>
      <c r="Z28" s="641">
        <v>0.4</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2872203</v>
      </c>
      <c r="CS28" s="589"/>
      <c r="CT28" s="589"/>
      <c r="CU28" s="589"/>
      <c r="CV28" s="589"/>
      <c r="CW28" s="589"/>
      <c r="CX28" s="589"/>
      <c r="CY28" s="590"/>
      <c r="CZ28" s="591">
        <v>10.6</v>
      </c>
      <c r="DA28" s="609"/>
      <c r="DB28" s="609"/>
      <c r="DC28" s="610"/>
      <c r="DD28" s="594">
        <v>2745535</v>
      </c>
      <c r="DE28" s="589"/>
      <c r="DF28" s="589"/>
      <c r="DG28" s="589"/>
      <c r="DH28" s="589"/>
      <c r="DI28" s="589"/>
      <c r="DJ28" s="589"/>
      <c r="DK28" s="590"/>
      <c r="DL28" s="594">
        <v>2745535</v>
      </c>
      <c r="DM28" s="589"/>
      <c r="DN28" s="589"/>
      <c r="DO28" s="589"/>
      <c r="DP28" s="589"/>
      <c r="DQ28" s="589"/>
      <c r="DR28" s="589"/>
      <c r="DS28" s="589"/>
      <c r="DT28" s="589"/>
      <c r="DU28" s="589"/>
      <c r="DV28" s="590"/>
      <c r="DW28" s="611">
        <v>16.5</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34566</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2872203</v>
      </c>
      <c r="CS29" s="607"/>
      <c r="CT29" s="607"/>
      <c r="CU29" s="607"/>
      <c r="CV29" s="607"/>
      <c r="CW29" s="607"/>
      <c r="CX29" s="607"/>
      <c r="CY29" s="608"/>
      <c r="CZ29" s="591">
        <v>10.6</v>
      </c>
      <c r="DA29" s="609"/>
      <c r="DB29" s="609"/>
      <c r="DC29" s="610"/>
      <c r="DD29" s="594">
        <v>2745535</v>
      </c>
      <c r="DE29" s="607"/>
      <c r="DF29" s="607"/>
      <c r="DG29" s="607"/>
      <c r="DH29" s="607"/>
      <c r="DI29" s="607"/>
      <c r="DJ29" s="607"/>
      <c r="DK29" s="608"/>
      <c r="DL29" s="594">
        <v>2745535</v>
      </c>
      <c r="DM29" s="607"/>
      <c r="DN29" s="607"/>
      <c r="DO29" s="607"/>
      <c r="DP29" s="607"/>
      <c r="DQ29" s="607"/>
      <c r="DR29" s="607"/>
      <c r="DS29" s="607"/>
      <c r="DT29" s="607"/>
      <c r="DU29" s="607"/>
      <c r="DV29" s="608"/>
      <c r="DW29" s="611">
        <v>16.5</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621550</v>
      </c>
      <c r="S30" s="589"/>
      <c r="T30" s="589"/>
      <c r="U30" s="589"/>
      <c r="V30" s="589"/>
      <c r="W30" s="589"/>
      <c r="X30" s="589"/>
      <c r="Y30" s="590"/>
      <c r="Z30" s="641">
        <v>2.1</v>
      </c>
      <c r="AA30" s="641"/>
      <c r="AB30" s="641"/>
      <c r="AC30" s="641"/>
      <c r="AD30" s="642" t="s">
        <v>221</v>
      </c>
      <c r="AE30" s="642"/>
      <c r="AF30" s="642"/>
      <c r="AG30" s="642"/>
      <c r="AH30" s="642"/>
      <c r="AI30" s="642"/>
      <c r="AJ30" s="642"/>
      <c r="AK30" s="642"/>
      <c r="AL30" s="611" t="s">
        <v>221</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99.2</v>
      </c>
      <c r="BH30" s="655"/>
      <c r="BI30" s="655"/>
      <c r="BJ30" s="655"/>
      <c r="BK30" s="655"/>
      <c r="BL30" s="655"/>
      <c r="BM30" s="656">
        <v>95.6</v>
      </c>
      <c r="BN30" s="655"/>
      <c r="BO30" s="655"/>
      <c r="BP30" s="655"/>
      <c r="BQ30" s="657"/>
      <c r="BR30" s="654">
        <v>99</v>
      </c>
      <c r="BS30" s="655"/>
      <c r="BT30" s="655"/>
      <c r="BU30" s="655"/>
      <c r="BV30" s="655"/>
      <c r="BW30" s="655"/>
      <c r="BX30" s="656">
        <v>94.7</v>
      </c>
      <c r="BY30" s="655"/>
      <c r="BZ30" s="655"/>
      <c r="CA30" s="655"/>
      <c r="CB30" s="657"/>
      <c r="CD30" s="660"/>
      <c r="CE30" s="661"/>
      <c r="CF30" s="625" t="s">
        <v>294</v>
      </c>
      <c r="CG30" s="622"/>
      <c r="CH30" s="622"/>
      <c r="CI30" s="622"/>
      <c r="CJ30" s="622"/>
      <c r="CK30" s="622"/>
      <c r="CL30" s="622"/>
      <c r="CM30" s="622"/>
      <c r="CN30" s="622"/>
      <c r="CO30" s="622"/>
      <c r="CP30" s="622"/>
      <c r="CQ30" s="623"/>
      <c r="CR30" s="588">
        <v>2602503</v>
      </c>
      <c r="CS30" s="589"/>
      <c r="CT30" s="589"/>
      <c r="CU30" s="589"/>
      <c r="CV30" s="589"/>
      <c r="CW30" s="589"/>
      <c r="CX30" s="589"/>
      <c r="CY30" s="590"/>
      <c r="CZ30" s="591">
        <v>9.6</v>
      </c>
      <c r="DA30" s="609"/>
      <c r="DB30" s="609"/>
      <c r="DC30" s="610"/>
      <c r="DD30" s="594">
        <v>2489913</v>
      </c>
      <c r="DE30" s="589"/>
      <c r="DF30" s="589"/>
      <c r="DG30" s="589"/>
      <c r="DH30" s="589"/>
      <c r="DI30" s="589"/>
      <c r="DJ30" s="589"/>
      <c r="DK30" s="590"/>
      <c r="DL30" s="594">
        <v>2489913</v>
      </c>
      <c r="DM30" s="589"/>
      <c r="DN30" s="589"/>
      <c r="DO30" s="589"/>
      <c r="DP30" s="589"/>
      <c r="DQ30" s="589"/>
      <c r="DR30" s="589"/>
      <c r="DS30" s="589"/>
      <c r="DT30" s="589"/>
      <c r="DU30" s="589"/>
      <c r="DV30" s="590"/>
      <c r="DW30" s="611">
        <v>15</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900622</v>
      </c>
      <c r="S31" s="589"/>
      <c r="T31" s="589"/>
      <c r="U31" s="589"/>
      <c r="V31" s="589"/>
      <c r="W31" s="589"/>
      <c r="X31" s="589"/>
      <c r="Y31" s="590"/>
      <c r="Z31" s="641">
        <v>3.1</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99.5</v>
      </c>
      <c r="BH31" s="607"/>
      <c r="BI31" s="607"/>
      <c r="BJ31" s="607"/>
      <c r="BK31" s="607"/>
      <c r="BL31" s="607"/>
      <c r="BM31" s="643">
        <v>96.8</v>
      </c>
      <c r="BN31" s="653"/>
      <c r="BO31" s="653"/>
      <c r="BP31" s="653"/>
      <c r="BQ31" s="617"/>
      <c r="BR31" s="652">
        <v>99.3</v>
      </c>
      <c r="BS31" s="607"/>
      <c r="BT31" s="607"/>
      <c r="BU31" s="607"/>
      <c r="BV31" s="607"/>
      <c r="BW31" s="607"/>
      <c r="BX31" s="643">
        <v>96.1</v>
      </c>
      <c r="BY31" s="653"/>
      <c r="BZ31" s="653"/>
      <c r="CA31" s="653"/>
      <c r="CB31" s="617"/>
      <c r="CD31" s="660"/>
      <c r="CE31" s="661"/>
      <c r="CF31" s="625" t="s">
        <v>298</v>
      </c>
      <c r="CG31" s="622"/>
      <c r="CH31" s="622"/>
      <c r="CI31" s="622"/>
      <c r="CJ31" s="622"/>
      <c r="CK31" s="622"/>
      <c r="CL31" s="622"/>
      <c r="CM31" s="622"/>
      <c r="CN31" s="622"/>
      <c r="CO31" s="622"/>
      <c r="CP31" s="622"/>
      <c r="CQ31" s="623"/>
      <c r="CR31" s="588">
        <v>269700</v>
      </c>
      <c r="CS31" s="607"/>
      <c r="CT31" s="607"/>
      <c r="CU31" s="607"/>
      <c r="CV31" s="607"/>
      <c r="CW31" s="607"/>
      <c r="CX31" s="607"/>
      <c r="CY31" s="608"/>
      <c r="CZ31" s="591">
        <v>1</v>
      </c>
      <c r="DA31" s="609"/>
      <c r="DB31" s="609"/>
      <c r="DC31" s="610"/>
      <c r="DD31" s="594">
        <v>255622</v>
      </c>
      <c r="DE31" s="607"/>
      <c r="DF31" s="607"/>
      <c r="DG31" s="607"/>
      <c r="DH31" s="607"/>
      <c r="DI31" s="607"/>
      <c r="DJ31" s="607"/>
      <c r="DK31" s="608"/>
      <c r="DL31" s="594">
        <v>255622</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251779</v>
      </c>
      <c r="S32" s="589"/>
      <c r="T32" s="589"/>
      <c r="U32" s="589"/>
      <c r="V32" s="589"/>
      <c r="W32" s="589"/>
      <c r="X32" s="589"/>
      <c r="Y32" s="590"/>
      <c r="Z32" s="641">
        <v>0.9</v>
      </c>
      <c r="AA32" s="641"/>
      <c r="AB32" s="641"/>
      <c r="AC32" s="641"/>
      <c r="AD32" s="642">
        <v>3708</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99</v>
      </c>
      <c r="BH32" s="573"/>
      <c r="BI32" s="573"/>
      <c r="BJ32" s="573"/>
      <c r="BK32" s="573"/>
      <c r="BL32" s="573"/>
      <c r="BM32" s="636">
        <v>94</v>
      </c>
      <c r="BN32" s="573"/>
      <c r="BO32" s="573"/>
      <c r="BP32" s="573"/>
      <c r="BQ32" s="630"/>
      <c r="BR32" s="651">
        <v>98.7</v>
      </c>
      <c r="BS32" s="573"/>
      <c r="BT32" s="573"/>
      <c r="BU32" s="573"/>
      <c r="BV32" s="573"/>
      <c r="BW32" s="573"/>
      <c r="BX32" s="636">
        <v>93</v>
      </c>
      <c r="BY32" s="573"/>
      <c r="BZ32" s="573"/>
      <c r="CA32" s="573"/>
      <c r="CB32" s="630"/>
      <c r="CD32" s="662"/>
      <c r="CE32" s="663"/>
      <c r="CF32" s="625" t="s">
        <v>301</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2382886</v>
      </c>
      <c r="S33" s="589"/>
      <c r="T33" s="589"/>
      <c r="U33" s="589"/>
      <c r="V33" s="589"/>
      <c r="W33" s="589"/>
      <c r="X33" s="589"/>
      <c r="Y33" s="590"/>
      <c r="Z33" s="641">
        <v>8.1999999999999993</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8475290</v>
      </c>
      <c r="CS33" s="607"/>
      <c r="CT33" s="607"/>
      <c r="CU33" s="607"/>
      <c r="CV33" s="607"/>
      <c r="CW33" s="607"/>
      <c r="CX33" s="607"/>
      <c r="CY33" s="608"/>
      <c r="CZ33" s="591">
        <v>31.2</v>
      </c>
      <c r="DA33" s="609"/>
      <c r="DB33" s="609"/>
      <c r="DC33" s="610"/>
      <c r="DD33" s="594">
        <v>6575479</v>
      </c>
      <c r="DE33" s="607"/>
      <c r="DF33" s="607"/>
      <c r="DG33" s="607"/>
      <c r="DH33" s="607"/>
      <c r="DI33" s="607"/>
      <c r="DJ33" s="607"/>
      <c r="DK33" s="608"/>
      <c r="DL33" s="594">
        <v>5181989</v>
      </c>
      <c r="DM33" s="607"/>
      <c r="DN33" s="607"/>
      <c r="DO33" s="607"/>
      <c r="DP33" s="607"/>
      <c r="DQ33" s="607"/>
      <c r="DR33" s="607"/>
      <c r="DS33" s="607"/>
      <c r="DT33" s="607"/>
      <c r="DU33" s="607"/>
      <c r="DV33" s="608"/>
      <c r="DW33" s="611">
        <v>31.2</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3139380</v>
      </c>
      <c r="CS34" s="589"/>
      <c r="CT34" s="589"/>
      <c r="CU34" s="589"/>
      <c r="CV34" s="589"/>
      <c r="CW34" s="589"/>
      <c r="CX34" s="589"/>
      <c r="CY34" s="590"/>
      <c r="CZ34" s="591">
        <v>11.5</v>
      </c>
      <c r="DA34" s="609"/>
      <c r="DB34" s="609"/>
      <c r="DC34" s="610"/>
      <c r="DD34" s="594">
        <v>2485023</v>
      </c>
      <c r="DE34" s="589"/>
      <c r="DF34" s="589"/>
      <c r="DG34" s="589"/>
      <c r="DH34" s="589"/>
      <c r="DI34" s="589"/>
      <c r="DJ34" s="589"/>
      <c r="DK34" s="590"/>
      <c r="DL34" s="594">
        <v>2056215</v>
      </c>
      <c r="DM34" s="589"/>
      <c r="DN34" s="589"/>
      <c r="DO34" s="589"/>
      <c r="DP34" s="589"/>
      <c r="DQ34" s="589"/>
      <c r="DR34" s="589"/>
      <c r="DS34" s="589"/>
      <c r="DT34" s="589"/>
      <c r="DU34" s="589"/>
      <c r="DV34" s="590"/>
      <c r="DW34" s="611">
        <v>12.4</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1054986</v>
      </c>
      <c r="S35" s="589"/>
      <c r="T35" s="589"/>
      <c r="U35" s="589"/>
      <c r="V35" s="589"/>
      <c r="W35" s="589"/>
      <c r="X35" s="589"/>
      <c r="Y35" s="590"/>
      <c r="Z35" s="641">
        <v>3.6</v>
      </c>
      <c r="AA35" s="641"/>
      <c r="AB35" s="641"/>
      <c r="AC35" s="641"/>
      <c r="AD35" s="642" t="s">
        <v>221</v>
      </c>
      <c r="AE35" s="642"/>
      <c r="AF35" s="642"/>
      <c r="AG35" s="642"/>
      <c r="AH35" s="642"/>
      <c r="AI35" s="642"/>
      <c r="AJ35" s="642"/>
      <c r="AK35" s="642"/>
      <c r="AL35" s="611" t="s">
        <v>221</v>
      </c>
      <c r="AM35" s="643"/>
      <c r="AN35" s="643"/>
      <c r="AO35" s="644"/>
      <c r="AP35" s="186"/>
      <c r="AQ35" s="645" t="s">
        <v>309</v>
      </c>
      <c r="AR35" s="646"/>
      <c r="AS35" s="646"/>
      <c r="AT35" s="646"/>
      <c r="AU35" s="646"/>
      <c r="AV35" s="646"/>
      <c r="AW35" s="646"/>
      <c r="AX35" s="646"/>
      <c r="AY35" s="647"/>
      <c r="AZ35" s="638">
        <v>3467910</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13919</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268053</v>
      </c>
      <c r="CS35" s="607"/>
      <c r="CT35" s="607"/>
      <c r="CU35" s="607"/>
      <c r="CV35" s="607"/>
      <c r="CW35" s="607"/>
      <c r="CX35" s="607"/>
      <c r="CY35" s="608"/>
      <c r="CZ35" s="591">
        <v>1</v>
      </c>
      <c r="DA35" s="609"/>
      <c r="DB35" s="609"/>
      <c r="DC35" s="610"/>
      <c r="DD35" s="594">
        <v>165084</v>
      </c>
      <c r="DE35" s="607"/>
      <c r="DF35" s="607"/>
      <c r="DG35" s="607"/>
      <c r="DH35" s="607"/>
      <c r="DI35" s="607"/>
      <c r="DJ35" s="607"/>
      <c r="DK35" s="608"/>
      <c r="DL35" s="594">
        <v>165084</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29047744</v>
      </c>
      <c r="S36" s="629"/>
      <c r="T36" s="629"/>
      <c r="U36" s="629"/>
      <c r="V36" s="629"/>
      <c r="W36" s="629"/>
      <c r="X36" s="629"/>
      <c r="Y36" s="632"/>
      <c r="Z36" s="633">
        <v>100</v>
      </c>
      <c r="AA36" s="633"/>
      <c r="AB36" s="633"/>
      <c r="AC36" s="633"/>
      <c r="AD36" s="634">
        <v>15544059</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552150</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-126000</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1352696</v>
      </c>
      <c r="CS36" s="589"/>
      <c r="CT36" s="589"/>
      <c r="CU36" s="589"/>
      <c r="CV36" s="589"/>
      <c r="CW36" s="589"/>
      <c r="CX36" s="589"/>
      <c r="CY36" s="590"/>
      <c r="CZ36" s="591">
        <v>5</v>
      </c>
      <c r="DA36" s="609"/>
      <c r="DB36" s="609"/>
      <c r="DC36" s="610"/>
      <c r="DD36" s="594">
        <v>828219</v>
      </c>
      <c r="DE36" s="589"/>
      <c r="DF36" s="589"/>
      <c r="DG36" s="589"/>
      <c r="DH36" s="589"/>
      <c r="DI36" s="589"/>
      <c r="DJ36" s="589"/>
      <c r="DK36" s="590"/>
      <c r="DL36" s="594">
        <v>475238</v>
      </c>
      <c r="DM36" s="589"/>
      <c r="DN36" s="589"/>
      <c r="DO36" s="589"/>
      <c r="DP36" s="589"/>
      <c r="DQ36" s="589"/>
      <c r="DR36" s="589"/>
      <c r="DS36" s="589"/>
      <c r="DT36" s="589"/>
      <c r="DU36" s="589"/>
      <c r="DV36" s="590"/>
      <c r="DW36" s="611">
        <v>2.9</v>
      </c>
      <c r="DX36" s="612"/>
      <c r="DY36" s="612"/>
      <c r="DZ36" s="612"/>
      <c r="EA36" s="612"/>
      <c r="EB36" s="612"/>
      <c r="EC36" s="613"/>
    </row>
    <row r="37" spans="2:133" ht="11.25" customHeight="1">
      <c r="AQ37" s="614" t="s">
        <v>316</v>
      </c>
      <c r="AR37" s="615"/>
      <c r="AS37" s="615"/>
      <c r="AT37" s="615"/>
      <c r="AU37" s="615"/>
      <c r="AV37" s="615"/>
      <c r="AW37" s="615"/>
      <c r="AX37" s="615"/>
      <c r="AY37" s="616"/>
      <c r="AZ37" s="588">
        <v>192961</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8936</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93572</v>
      </c>
      <c r="CS37" s="607"/>
      <c r="CT37" s="607"/>
      <c r="CU37" s="607"/>
      <c r="CV37" s="607"/>
      <c r="CW37" s="607"/>
      <c r="CX37" s="607"/>
      <c r="CY37" s="608"/>
      <c r="CZ37" s="591">
        <v>0.3</v>
      </c>
      <c r="DA37" s="609"/>
      <c r="DB37" s="609"/>
      <c r="DC37" s="610"/>
      <c r="DD37" s="594">
        <v>36178</v>
      </c>
      <c r="DE37" s="607"/>
      <c r="DF37" s="607"/>
      <c r="DG37" s="607"/>
      <c r="DH37" s="607"/>
      <c r="DI37" s="607"/>
      <c r="DJ37" s="607"/>
      <c r="DK37" s="608"/>
      <c r="DL37" s="594">
        <v>32539</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319</v>
      </c>
      <c r="AR38" s="615"/>
      <c r="AS38" s="615"/>
      <c r="AT38" s="615"/>
      <c r="AU38" s="615"/>
      <c r="AV38" s="615"/>
      <c r="AW38" s="615"/>
      <c r="AX38" s="615"/>
      <c r="AY38" s="616"/>
      <c r="AZ38" s="588">
        <v>80574</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14565</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3452244</v>
      </c>
      <c r="CS38" s="589"/>
      <c r="CT38" s="589"/>
      <c r="CU38" s="589"/>
      <c r="CV38" s="589"/>
      <c r="CW38" s="589"/>
      <c r="CX38" s="589"/>
      <c r="CY38" s="590"/>
      <c r="CZ38" s="591">
        <v>12.7</v>
      </c>
      <c r="DA38" s="609"/>
      <c r="DB38" s="609"/>
      <c r="DC38" s="610"/>
      <c r="DD38" s="594">
        <v>3069502</v>
      </c>
      <c r="DE38" s="589"/>
      <c r="DF38" s="589"/>
      <c r="DG38" s="589"/>
      <c r="DH38" s="589"/>
      <c r="DI38" s="589"/>
      <c r="DJ38" s="589"/>
      <c r="DK38" s="590"/>
      <c r="DL38" s="594">
        <v>2485452</v>
      </c>
      <c r="DM38" s="589"/>
      <c r="DN38" s="589"/>
      <c r="DO38" s="589"/>
      <c r="DP38" s="589"/>
      <c r="DQ38" s="589"/>
      <c r="DR38" s="589"/>
      <c r="DS38" s="589"/>
      <c r="DT38" s="589"/>
      <c r="DU38" s="589"/>
      <c r="DV38" s="590"/>
      <c r="DW38" s="611">
        <v>15</v>
      </c>
      <c r="DX38" s="612"/>
      <c r="DY38" s="612"/>
      <c r="DZ38" s="612"/>
      <c r="EA38" s="612"/>
      <c r="EB38" s="612"/>
      <c r="EC38" s="613"/>
    </row>
    <row r="39" spans="2:133" ht="11.25" customHeight="1">
      <c r="AQ39" s="614" t="s">
        <v>322</v>
      </c>
      <c r="AR39" s="615"/>
      <c r="AS39" s="615"/>
      <c r="AT39" s="615"/>
      <c r="AU39" s="615"/>
      <c r="AV39" s="615"/>
      <c r="AW39" s="615"/>
      <c r="AX39" s="615"/>
      <c r="AY39" s="616"/>
      <c r="AZ39" s="588">
        <v>15666</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77</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184867</v>
      </c>
      <c r="CS39" s="607"/>
      <c r="CT39" s="607"/>
      <c r="CU39" s="607"/>
      <c r="CV39" s="607"/>
      <c r="CW39" s="607"/>
      <c r="CX39" s="607"/>
      <c r="CY39" s="608"/>
      <c r="CZ39" s="591">
        <v>0.7</v>
      </c>
      <c r="DA39" s="609"/>
      <c r="DB39" s="609"/>
      <c r="DC39" s="610"/>
      <c r="DD39" s="594">
        <v>13601</v>
      </c>
      <c r="DE39" s="607"/>
      <c r="DF39" s="607"/>
      <c r="DG39" s="607"/>
      <c r="DH39" s="607"/>
      <c r="DI39" s="607"/>
      <c r="DJ39" s="607"/>
      <c r="DK39" s="608"/>
      <c r="DL39" s="594" t="s">
        <v>326</v>
      </c>
      <c r="DM39" s="607"/>
      <c r="DN39" s="607"/>
      <c r="DO39" s="607"/>
      <c r="DP39" s="607"/>
      <c r="DQ39" s="607"/>
      <c r="DR39" s="607"/>
      <c r="DS39" s="607"/>
      <c r="DT39" s="607"/>
      <c r="DU39" s="607"/>
      <c r="DV39" s="608"/>
      <c r="DW39" s="611" t="s">
        <v>326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640489</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133</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78050</v>
      </c>
      <c r="CS40" s="589"/>
      <c r="CT40" s="589"/>
      <c r="CU40" s="589"/>
      <c r="CV40" s="589"/>
      <c r="CW40" s="589"/>
      <c r="CX40" s="589"/>
      <c r="CY40" s="590"/>
      <c r="CZ40" s="591">
        <v>0.3</v>
      </c>
      <c r="DA40" s="609"/>
      <c r="DB40" s="609"/>
      <c r="DC40" s="610"/>
      <c r="DD40" s="594">
        <v>14050</v>
      </c>
      <c r="DE40" s="589"/>
      <c r="DF40" s="589"/>
      <c r="DG40" s="589"/>
      <c r="DH40" s="589"/>
      <c r="DI40" s="589"/>
      <c r="DJ40" s="589"/>
      <c r="DK40" s="590"/>
      <c r="DL40" s="594" t="s">
        <v>326</v>
      </c>
      <c r="DM40" s="589"/>
      <c r="DN40" s="589"/>
      <c r="DO40" s="589"/>
      <c r="DP40" s="589"/>
      <c r="DQ40" s="589"/>
      <c r="DR40" s="589"/>
      <c r="DS40" s="589"/>
      <c r="DT40" s="589"/>
      <c r="DU40" s="589"/>
      <c r="DV40" s="590"/>
      <c r="DW40" s="611" t="s">
        <v>326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1986070</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364</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4101063</v>
      </c>
      <c r="CS42" s="589"/>
      <c r="CT42" s="589"/>
      <c r="CU42" s="589"/>
      <c r="CV42" s="589"/>
      <c r="CW42" s="589"/>
      <c r="CX42" s="589"/>
      <c r="CY42" s="590"/>
      <c r="CZ42" s="591">
        <v>15.1</v>
      </c>
      <c r="DA42" s="592"/>
      <c r="DB42" s="592"/>
      <c r="DC42" s="593"/>
      <c r="DD42" s="594">
        <v>810107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81400</v>
      </c>
      <c r="CS43" s="607"/>
      <c r="CT43" s="607"/>
      <c r="CU43" s="607"/>
      <c r="CV43" s="607"/>
      <c r="CW43" s="607"/>
      <c r="CX43" s="607"/>
      <c r="CY43" s="608"/>
      <c r="CZ43" s="591">
        <v>0.3</v>
      </c>
      <c r="DA43" s="609"/>
      <c r="DB43" s="609"/>
      <c r="DC43" s="610"/>
      <c r="DD43" s="594">
        <v>81400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3803074</v>
      </c>
      <c r="CS44" s="589"/>
      <c r="CT44" s="589"/>
      <c r="CU44" s="589"/>
      <c r="CV44" s="589"/>
      <c r="CW44" s="589"/>
      <c r="CX44" s="589"/>
      <c r="CY44" s="590"/>
      <c r="CZ44" s="591">
        <v>14</v>
      </c>
      <c r="DA44" s="592"/>
      <c r="DB44" s="592"/>
      <c r="DC44" s="593"/>
      <c r="DD44" s="594">
        <v>761324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2678775</v>
      </c>
      <c r="CS45" s="607"/>
      <c r="CT45" s="607"/>
      <c r="CU45" s="607"/>
      <c r="CV45" s="607"/>
      <c r="CW45" s="607"/>
      <c r="CX45" s="607"/>
      <c r="CY45" s="608"/>
      <c r="CZ45" s="591">
        <v>9.9</v>
      </c>
      <c r="DA45" s="609"/>
      <c r="DB45" s="609"/>
      <c r="DC45" s="610"/>
      <c r="DD45" s="594">
        <v>310565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986427</v>
      </c>
      <c r="CS46" s="589"/>
      <c r="CT46" s="589"/>
      <c r="CU46" s="589"/>
      <c r="CV46" s="589"/>
      <c r="CW46" s="589"/>
      <c r="CX46" s="589"/>
      <c r="CY46" s="590"/>
      <c r="CZ46" s="591">
        <v>3.6</v>
      </c>
      <c r="DA46" s="592"/>
      <c r="DB46" s="592"/>
      <c r="DC46" s="593"/>
      <c r="DD46" s="594">
        <v>414372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297989</v>
      </c>
      <c r="CS47" s="607"/>
      <c r="CT47" s="607"/>
      <c r="CU47" s="607"/>
      <c r="CV47" s="607"/>
      <c r="CW47" s="607"/>
      <c r="CX47" s="607"/>
      <c r="CY47" s="608"/>
      <c r="CZ47" s="591">
        <v>1.1000000000000001</v>
      </c>
      <c r="DA47" s="609"/>
      <c r="DB47" s="609"/>
      <c r="DC47" s="610"/>
      <c r="DD47" s="594">
        <v>48783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326</v>
      </c>
      <c r="CS48" s="589"/>
      <c r="CT48" s="589"/>
      <c r="CU48" s="589"/>
      <c r="CV48" s="589"/>
      <c r="CW48" s="589"/>
      <c r="CX48" s="589"/>
      <c r="CY48" s="590"/>
      <c r="CZ48" s="591" t="s">
        <v>326</v>
      </c>
      <c r="DA48" s="592"/>
      <c r="DB48" s="592"/>
      <c r="DC48" s="593"/>
      <c r="DD48" s="594" t="s">
        <v>326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27183386</v>
      </c>
      <c r="CS49" s="573"/>
      <c r="CT49" s="573"/>
      <c r="CU49" s="573"/>
      <c r="CV49" s="573"/>
      <c r="CW49" s="573"/>
      <c r="CX49" s="573"/>
      <c r="CY49" s="574"/>
      <c r="CZ49" s="575">
        <v>100</v>
      </c>
      <c r="DA49" s="576"/>
      <c r="DB49" s="576"/>
      <c r="DC49" s="577"/>
      <c r="DD49" s="578">
        <v>16815230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29054</v>
      </c>
      <c r="R7" s="1101"/>
      <c r="S7" s="1101"/>
      <c r="T7" s="1101"/>
      <c r="U7" s="1101"/>
      <c r="V7" s="1101">
        <v>27190</v>
      </c>
      <c r="W7" s="1101"/>
      <c r="X7" s="1101"/>
      <c r="Y7" s="1101"/>
      <c r="Z7" s="1101"/>
      <c r="AA7" s="1101">
        <v>1864</v>
      </c>
      <c r="AB7" s="1101"/>
      <c r="AC7" s="1101"/>
      <c r="AD7" s="1101"/>
      <c r="AE7" s="1102"/>
      <c r="AF7" s="1103">
        <v>1435</v>
      </c>
      <c r="AG7" s="1104"/>
      <c r="AH7" s="1104"/>
      <c r="AI7" s="1104"/>
      <c r="AJ7" s="1105"/>
      <c r="AK7" s="1087">
        <v>622</v>
      </c>
      <c r="AL7" s="1088"/>
      <c r="AM7" s="1088"/>
      <c r="AN7" s="1088"/>
      <c r="AO7" s="1088"/>
      <c r="AP7" s="1088">
        <v>25830</v>
      </c>
      <c r="AQ7" s="1088"/>
      <c r="AR7" s="1088"/>
      <c r="AS7" s="1088"/>
      <c r="AT7" s="1088"/>
      <c r="AU7" s="1089" t="s">
        <v>542</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562</v>
      </c>
      <c r="BT7" s="1092"/>
      <c r="BU7" s="1092"/>
      <c r="BV7" s="1092"/>
      <c r="BW7" s="1092"/>
      <c r="BX7" s="1092"/>
      <c r="BY7" s="1092"/>
      <c r="BZ7" s="1092"/>
      <c r="CA7" s="1092"/>
      <c r="CB7" s="1092"/>
      <c r="CC7" s="1092"/>
      <c r="CD7" s="1092"/>
      <c r="CE7" s="1092"/>
      <c r="CF7" s="1092"/>
      <c r="CG7" s="1093"/>
      <c r="CH7" s="1084">
        <v>-17</v>
      </c>
      <c r="CI7" s="1085"/>
      <c r="CJ7" s="1085"/>
      <c r="CK7" s="1085"/>
      <c r="CL7" s="1086"/>
      <c r="CM7" s="1084">
        <v>-303</v>
      </c>
      <c r="CN7" s="1085"/>
      <c r="CO7" s="1085"/>
      <c r="CP7" s="1085"/>
      <c r="CQ7" s="1086"/>
      <c r="CR7" s="1084">
        <v>4</v>
      </c>
      <c r="CS7" s="1085"/>
      <c r="CT7" s="1085"/>
      <c r="CU7" s="1085"/>
      <c r="CV7" s="1086"/>
      <c r="CW7" s="985" t="s">
        <v>563</v>
      </c>
      <c r="CX7" s="986"/>
      <c r="CY7" s="986"/>
      <c r="CZ7" s="986"/>
      <c r="DA7" s="987"/>
      <c r="DB7" s="985" t="s">
        <v>563</v>
      </c>
      <c r="DC7" s="986"/>
      <c r="DD7" s="986"/>
      <c r="DE7" s="986"/>
      <c r="DF7" s="987"/>
      <c r="DG7" s="985">
        <v>507</v>
      </c>
      <c r="DH7" s="986"/>
      <c r="DI7" s="986"/>
      <c r="DJ7" s="986"/>
      <c r="DK7" s="987"/>
      <c r="DL7" s="985" t="s">
        <v>563</v>
      </c>
      <c r="DM7" s="986"/>
      <c r="DN7" s="986"/>
      <c r="DO7" s="986"/>
      <c r="DP7" s="987"/>
      <c r="DQ7" s="1084">
        <v>307</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564</v>
      </c>
      <c r="BT8" s="1011"/>
      <c r="BU8" s="1011"/>
      <c r="BV8" s="1011"/>
      <c r="BW8" s="1011"/>
      <c r="BX8" s="1011"/>
      <c r="BY8" s="1011"/>
      <c r="BZ8" s="1011"/>
      <c r="CA8" s="1011"/>
      <c r="CB8" s="1011"/>
      <c r="CC8" s="1011"/>
      <c r="CD8" s="1011"/>
      <c r="CE8" s="1011"/>
      <c r="CF8" s="1011"/>
      <c r="CG8" s="1012"/>
      <c r="CH8" s="985">
        <v>0</v>
      </c>
      <c r="CI8" s="986"/>
      <c r="CJ8" s="986"/>
      <c r="CK8" s="986"/>
      <c r="CL8" s="987"/>
      <c r="CM8" s="985">
        <v>4</v>
      </c>
      <c r="CN8" s="986"/>
      <c r="CO8" s="986"/>
      <c r="CP8" s="986"/>
      <c r="CQ8" s="987"/>
      <c r="CR8" s="985">
        <v>30</v>
      </c>
      <c r="CS8" s="986"/>
      <c r="CT8" s="986"/>
      <c r="CU8" s="986"/>
      <c r="CV8" s="987"/>
      <c r="CW8" s="985">
        <v>7</v>
      </c>
      <c r="CX8" s="986"/>
      <c r="CY8" s="986"/>
      <c r="CZ8" s="986"/>
      <c r="DA8" s="987"/>
      <c r="DB8" s="985" t="s">
        <v>563</v>
      </c>
      <c r="DC8" s="986"/>
      <c r="DD8" s="986"/>
      <c r="DE8" s="986"/>
      <c r="DF8" s="987"/>
      <c r="DG8" s="985" t="s">
        <v>563</v>
      </c>
      <c r="DH8" s="986"/>
      <c r="DI8" s="986"/>
      <c r="DJ8" s="986"/>
      <c r="DK8" s="987"/>
      <c r="DL8" s="985" t="s">
        <v>563</v>
      </c>
      <c r="DM8" s="986"/>
      <c r="DN8" s="986"/>
      <c r="DO8" s="986"/>
      <c r="DP8" s="987"/>
      <c r="DQ8" s="985" t="s">
        <v>563</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565</v>
      </c>
      <c r="BT9" s="1011"/>
      <c r="BU9" s="1011"/>
      <c r="BV9" s="1011"/>
      <c r="BW9" s="1011"/>
      <c r="BX9" s="1011"/>
      <c r="BY9" s="1011"/>
      <c r="BZ9" s="1011"/>
      <c r="CA9" s="1011"/>
      <c r="CB9" s="1011"/>
      <c r="CC9" s="1011"/>
      <c r="CD9" s="1011"/>
      <c r="CE9" s="1011"/>
      <c r="CF9" s="1011"/>
      <c r="CG9" s="1012"/>
      <c r="CH9" s="985">
        <v>0</v>
      </c>
      <c r="CI9" s="986"/>
      <c r="CJ9" s="986"/>
      <c r="CK9" s="986"/>
      <c r="CL9" s="987"/>
      <c r="CM9" s="985">
        <v>-6</v>
      </c>
      <c r="CN9" s="986"/>
      <c r="CO9" s="986"/>
      <c r="CP9" s="986"/>
      <c r="CQ9" s="987"/>
      <c r="CR9" s="985">
        <v>5</v>
      </c>
      <c r="CS9" s="986"/>
      <c r="CT9" s="986"/>
      <c r="CU9" s="986"/>
      <c r="CV9" s="987"/>
      <c r="CW9" s="985" t="s">
        <v>563</v>
      </c>
      <c r="CX9" s="986"/>
      <c r="CY9" s="986"/>
      <c r="CZ9" s="986"/>
      <c r="DA9" s="987"/>
      <c r="DB9" s="985" t="s">
        <v>563</v>
      </c>
      <c r="DC9" s="986"/>
      <c r="DD9" s="986"/>
      <c r="DE9" s="986"/>
      <c r="DF9" s="987"/>
      <c r="DG9" s="985" t="s">
        <v>563</v>
      </c>
      <c r="DH9" s="986"/>
      <c r="DI9" s="986"/>
      <c r="DJ9" s="986"/>
      <c r="DK9" s="987"/>
      <c r="DL9" s="985" t="s">
        <v>563</v>
      </c>
      <c r="DM9" s="986"/>
      <c r="DN9" s="986"/>
      <c r="DO9" s="986"/>
      <c r="DP9" s="987"/>
      <c r="DQ9" s="985" t="s">
        <v>563</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566</v>
      </c>
      <c r="BT10" s="1011"/>
      <c r="BU10" s="1011"/>
      <c r="BV10" s="1011"/>
      <c r="BW10" s="1011"/>
      <c r="BX10" s="1011"/>
      <c r="BY10" s="1011"/>
      <c r="BZ10" s="1011"/>
      <c r="CA10" s="1011"/>
      <c r="CB10" s="1011"/>
      <c r="CC10" s="1011"/>
      <c r="CD10" s="1011"/>
      <c r="CE10" s="1011"/>
      <c r="CF10" s="1011"/>
      <c r="CG10" s="1012"/>
      <c r="CH10" s="985">
        <v>12</v>
      </c>
      <c r="CI10" s="986"/>
      <c r="CJ10" s="986"/>
      <c r="CK10" s="986"/>
      <c r="CL10" s="987"/>
      <c r="CM10" s="985">
        <v>108</v>
      </c>
      <c r="CN10" s="986"/>
      <c r="CO10" s="986"/>
      <c r="CP10" s="986"/>
      <c r="CQ10" s="987"/>
      <c r="CR10" s="985">
        <v>5</v>
      </c>
      <c r="CS10" s="986"/>
      <c r="CT10" s="986"/>
      <c r="CU10" s="986"/>
      <c r="CV10" s="987"/>
      <c r="CW10" s="985" t="s">
        <v>563</v>
      </c>
      <c r="CX10" s="986"/>
      <c r="CY10" s="986"/>
      <c r="CZ10" s="986"/>
      <c r="DA10" s="987"/>
      <c r="DB10" s="985" t="s">
        <v>563</v>
      </c>
      <c r="DC10" s="986"/>
      <c r="DD10" s="986"/>
      <c r="DE10" s="986"/>
      <c r="DF10" s="987"/>
      <c r="DG10" s="985" t="s">
        <v>563</v>
      </c>
      <c r="DH10" s="986"/>
      <c r="DI10" s="986"/>
      <c r="DJ10" s="986"/>
      <c r="DK10" s="987"/>
      <c r="DL10" s="985" t="s">
        <v>563</v>
      </c>
      <c r="DM10" s="986"/>
      <c r="DN10" s="986"/>
      <c r="DO10" s="986"/>
      <c r="DP10" s="987"/>
      <c r="DQ10" s="985" t="s">
        <v>563</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567</v>
      </c>
      <c r="BT11" s="1011"/>
      <c r="BU11" s="1011"/>
      <c r="BV11" s="1011"/>
      <c r="BW11" s="1011"/>
      <c r="BX11" s="1011"/>
      <c r="BY11" s="1011"/>
      <c r="BZ11" s="1011"/>
      <c r="CA11" s="1011"/>
      <c r="CB11" s="1011"/>
      <c r="CC11" s="1011"/>
      <c r="CD11" s="1011"/>
      <c r="CE11" s="1011"/>
      <c r="CF11" s="1011"/>
      <c r="CG11" s="1012"/>
      <c r="CH11" s="985">
        <v>-15</v>
      </c>
      <c r="CI11" s="986"/>
      <c r="CJ11" s="986"/>
      <c r="CK11" s="986"/>
      <c r="CL11" s="987"/>
      <c r="CM11" s="985">
        <v>-61</v>
      </c>
      <c r="CN11" s="986"/>
      <c r="CO11" s="986"/>
      <c r="CP11" s="986"/>
      <c r="CQ11" s="987"/>
      <c r="CR11" s="985">
        <v>8</v>
      </c>
      <c r="CS11" s="986"/>
      <c r="CT11" s="986"/>
      <c r="CU11" s="986"/>
      <c r="CV11" s="987"/>
      <c r="CW11" s="985" t="s">
        <v>563</v>
      </c>
      <c r="CX11" s="986"/>
      <c r="CY11" s="986"/>
      <c r="CZ11" s="986"/>
      <c r="DA11" s="987"/>
      <c r="DB11" s="985" t="s">
        <v>563</v>
      </c>
      <c r="DC11" s="986"/>
      <c r="DD11" s="986"/>
      <c r="DE11" s="986"/>
      <c r="DF11" s="987"/>
      <c r="DG11" s="985" t="s">
        <v>563</v>
      </c>
      <c r="DH11" s="986"/>
      <c r="DI11" s="986"/>
      <c r="DJ11" s="986"/>
      <c r="DK11" s="987"/>
      <c r="DL11" s="985" t="s">
        <v>563</v>
      </c>
      <c r="DM11" s="986"/>
      <c r="DN11" s="986"/>
      <c r="DO11" s="986"/>
      <c r="DP11" s="987"/>
      <c r="DQ11" s="985" t="s">
        <v>563</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29048</v>
      </c>
      <c r="R23" s="1065"/>
      <c r="S23" s="1065"/>
      <c r="T23" s="1065"/>
      <c r="U23" s="1065"/>
      <c r="V23" s="1065">
        <v>27184</v>
      </c>
      <c r="W23" s="1065"/>
      <c r="X23" s="1065"/>
      <c r="Y23" s="1065"/>
      <c r="Z23" s="1065"/>
      <c r="AA23" s="1065">
        <v>1864</v>
      </c>
      <c r="AB23" s="1065"/>
      <c r="AC23" s="1065"/>
      <c r="AD23" s="1065"/>
      <c r="AE23" s="1066"/>
      <c r="AF23" s="1067">
        <v>1435</v>
      </c>
      <c r="AG23" s="1065"/>
      <c r="AH23" s="1065"/>
      <c r="AI23" s="1065"/>
      <c r="AJ23" s="1068"/>
      <c r="AK23" s="1069"/>
      <c r="AL23" s="1070"/>
      <c r="AM23" s="1070"/>
      <c r="AN23" s="1070"/>
      <c r="AO23" s="1070"/>
      <c r="AP23" s="1065">
        <v>25830</v>
      </c>
      <c r="AQ23" s="1065"/>
      <c r="AR23" s="1065"/>
      <c r="AS23" s="1065"/>
      <c r="AT23" s="1065"/>
      <c r="AU23" s="1071"/>
      <c r="AV23" s="1071"/>
      <c r="AW23" s="1071"/>
      <c r="AX23" s="1071"/>
      <c r="AY23" s="1072"/>
      <c r="AZ23" s="1061" t="s">
        <v>371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7660</v>
      </c>
      <c r="R28" s="1050"/>
      <c r="S28" s="1050"/>
      <c r="T28" s="1050"/>
      <c r="U28" s="1050"/>
      <c r="V28" s="1050">
        <v>7646</v>
      </c>
      <c r="W28" s="1050"/>
      <c r="X28" s="1050"/>
      <c r="Y28" s="1050"/>
      <c r="Z28" s="1050"/>
      <c r="AA28" s="1050">
        <v>14</v>
      </c>
      <c r="AB28" s="1050"/>
      <c r="AC28" s="1050"/>
      <c r="AD28" s="1050"/>
      <c r="AE28" s="1051"/>
      <c r="AF28" s="1052">
        <v>14</v>
      </c>
      <c r="AG28" s="1050"/>
      <c r="AH28" s="1050"/>
      <c r="AI28" s="1050"/>
      <c r="AJ28" s="1053"/>
      <c r="AK28" s="1054">
        <v>640</v>
      </c>
      <c r="AL28" s="1042"/>
      <c r="AM28" s="1042"/>
      <c r="AN28" s="1042"/>
      <c r="AO28" s="1042"/>
      <c r="AP28" s="1042" t="s">
        <v>485</v>
      </c>
      <c r="AQ28" s="1042"/>
      <c r="AR28" s="1042"/>
      <c r="AS28" s="1042"/>
      <c r="AT28" s="1042"/>
      <c r="AU28" s="1042" t="s">
        <v>485</v>
      </c>
      <c r="AV28" s="1042"/>
      <c r="AW28" s="1042"/>
      <c r="AX28" s="1042"/>
      <c r="AY28" s="1042"/>
      <c r="AZ28" s="1043" t="s">
        <v>485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6087</v>
      </c>
      <c r="R29" s="1040"/>
      <c r="S29" s="1040"/>
      <c r="T29" s="1040"/>
      <c r="U29" s="1040"/>
      <c r="V29" s="1040">
        <v>5963</v>
      </c>
      <c r="W29" s="1040"/>
      <c r="X29" s="1040"/>
      <c r="Y29" s="1040"/>
      <c r="Z29" s="1040"/>
      <c r="AA29" s="1040">
        <v>124</v>
      </c>
      <c r="AB29" s="1040"/>
      <c r="AC29" s="1040"/>
      <c r="AD29" s="1040"/>
      <c r="AE29" s="1041"/>
      <c r="AF29" s="1015">
        <v>122</v>
      </c>
      <c r="AG29" s="1016"/>
      <c r="AH29" s="1016"/>
      <c r="AI29" s="1016"/>
      <c r="AJ29" s="1017"/>
      <c r="AK29" s="976">
        <v>985</v>
      </c>
      <c r="AL29" s="967"/>
      <c r="AM29" s="967"/>
      <c r="AN29" s="967"/>
      <c r="AO29" s="967"/>
      <c r="AP29" s="967" t="s">
        <v>485</v>
      </c>
      <c r="AQ29" s="967"/>
      <c r="AR29" s="967"/>
      <c r="AS29" s="967"/>
      <c r="AT29" s="967"/>
      <c r="AU29" s="967" t="s">
        <v>485</v>
      </c>
      <c r="AV29" s="967"/>
      <c r="AW29" s="967"/>
      <c r="AX29" s="967"/>
      <c r="AY29" s="967"/>
      <c r="AZ29" s="1038" t="s">
        <v>485</v>
      </c>
      <c r="BA29" s="1038"/>
      <c r="BB29" s="1038"/>
      <c r="BC29" s="1038"/>
      <c r="BD29" s="1038"/>
      <c r="BE29" s="1028" t="s">
        <v>543</v>
      </c>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704</v>
      </c>
      <c r="R30" s="1040"/>
      <c r="S30" s="1040"/>
      <c r="T30" s="1040"/>
      <c r="U30" s="1040"/>
      <c r="V30" s="1040">
        <v>703</v>
      </c>
      <c r="W30" s="1040"/>
      <c r="X30" s="1040"/>
      <c r="Y30" s="1040"/>
      <c r="Z30" s="1040"/>
      <c r="AA30" s="1040">
        <v>1</v>
      </c>
      <c r="AB30" s="1040"/>
      <c r="AC30" s="1040"/>
      <c r="AD30" s="1040"/>
      <c r="AE30" s="1041"/>
      <c r="AF30" s="1015">
        <v>1</v>
      </c>
      <c r="AG30" s="1016"/>
      <c r="AH30" s="1016"/>
      <c r="AI30" s="1016"/>
      <c r="AJ30" s="1017"/>
      <c r="AK30" s="976">
        <v>248</v>
      </c>
      <c r="AL30" s="967"/>
      <c r="AM30" s="967"/>
      <c r="AN30" s="967"/>
      <c r="AO30" s="967"/>
      <c r="AP30" s="967" t="s">
        <v>485</v>
      </c>
      <c r="AQ30" s="967"/>
      <c r="AR30" s="967"/>
      <c r="AS30" s="967"/>
      <c r="AT30" s="967"/>
      <c r="AU30" s="967" t="s">
        <v>485</v>
      </c>
      <c r="AV30" s="967"/>
      <c r="AW30" s="967"/>
      <c r="AX30" s="967"/>
      <c r="AY30" s="967"/>
      <c r="AZ30" s="1038" t="s">
        <v>485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424</v>
      </c>
      <c r="R31" s="1040"/>
      <c r="S31" s="1040"/>
      <c r="T31" s="1040"/>
      <c r="U31" s="1040"/>
      <c r="V31" s="1040">
        <v>406</v>
      </c>
      <c r="W31" s="1040"/>
      <c r="X31" s="1040"/>
      <c r="Y31" s="1040"/>
      <c r="Z31" s="1040"/>
      <c r="AA31" s="1040">
        <v>18</v>
      </c>
      <c r="AB31" s="1040"/>
      <c r="AC31" s="1040"/>
      <c r="AD31" s="1040"/>
      <c r="AE31" s="1041"/>
      <c r="AF31" s="1015">
        <v>18</v>
      </c>
      <c r="AG31" s="1016"/>
      <c r="AH31" s="1016"/>
      <c r="AI31" s="1016"/>
      <c r="AJ31" s="1017"/>
      <c r="AK31" s="976" t="s">
        <v>544</v>
      </c>
      <c r="AL31" s="967"/>
      <c r="AM31" s="967"/>
      <c r="AN31" s="967"/>
      <c r="AO31" s="967"/>
      <c r="AP31" s="967">
        <v>201</v>
      </c>
      <c r="AQ31" s="967"/>
      <c r="AR31" s="967"/>
      <c r="AS31" s="967"/>
      <c r="AT31" s="967"/>
      <c r="AU31" s="967">
        <v>19</v>
      </c>
      <c r="AV31" s="967"/>
      <c r="AW31" s="967"/>
      <c r="AX31" s="967"/>
      <c r="AY31" s="967"/>
      <c r="AZ31" s="1038" t="s">
        <v>485</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601</v>
      </c>
      <c r="R32" s="1040"/>
      <c r="S32" s="1040"/>
      <c r="T32" s="1040"/>
      <c r="U32" s="1040"/>
      <c r="V32" s="1040">
        <v>571</v>
      </c>
      <c r="W32" s="1040"/>
      <c r="X32" s="1040"/>
      <c r="Y32" s="1040"/>
      <c r="Z32" s="1040"/>
      <c r="AA32" s="1040">
        <v>30</v>
      </c>
      <c r="AB32" s="1040"/>
      <c r="AC32" s="1040"/>
      <c r="AD32" s="1040"/>
      <c r="AE32" s="1041"/>
      <c r="AF32" s="1015">
        <v>363</v>
      </c>
      <c r="AG32" s="1016"/>
      <c r="AH32" s="1016"/>
      <c r="AI32" s="1016"/>
      <c r="AJ32" s="1017"/>
      <c r="AK32" s="976">
        <v>16</v>
      </c>
      <c r="AL32" s="967"/>
      <c r="AM32" s="967"/>
      <c r="AN32" s="967"/>
      <c r="AO32" s="967"/>
      <c r="AP32" s="967">
        <v>3150</v>
      </c>
      <c r="AQ32" s="967"/>
      <c r="AR32" s="967"/>
      <c r="AS32" s="967"/>
      <c r="AT32" s="967"/>
      <c r="AU32" s="967">
        <v>13</v>
      </c>
      <c r="AV32" s="967"/>
      <c r="AW32" s="967"/>
      <c r="AX32" s="967"/>
      <c r="AY32" s="967"/>
      <c r="AZ32" s="1038" t="s">
        <v>485</v>
      </c>
      <c r="BA32" s="1038"/>
      <c r="BB32" s="1038"/>
      <c r="BC32" s="1038"/>
      <c r="BD32" s="1038"/>
      <c r="BE32" s="1028" t="s">
        <v>545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645</v>
      </c>
      <c r="R33" s="1040"/>
      <c r="S33" s="1040"/>
      <c r="T33" s="1040"/>
      <c r="U33" s="1040"/>
      <c r="V33" s="1040">
        <v>629</v>
      </c>
      <c r="W33" s="1040"/>
      <c r="X33" s="1040"/>
      <c r="Y33" s="1040"/>
      <c r="Z33" s="1040"/>
      <c r="AA33" s="1040">
        <v>16</v>
      </c>
      <c r="AB33" s="1040"/>
      <c r="AC33" s="1040"/>
      <c r="AD33" s="1040"/>
      <c r="AE33" s="1041"/>
      <c r="AF33" s="1015">
        <v>16</v>
      </c>
      <c r="AG33" s="1016"/>
      <c r="AH33" s="1016"/>
      <c r="AI33" s="1016"/>
      <c r="AJ33" s="1017"/>
      <c r="AK33" s="976">
        <v>193</v>
      </c>
      <c r="AL33" s="967"/>
      <c r="AM33" s="967"/>
      <c r="AN33" s="967"/>
      <c r="AO33" s="967"/>
      <c r="AP33" s="967">
        <v>1774</v>
      </c>
      <c r="AQ33" s="967"/>
      <c r="AR33" s="967"/>
      <c r="AS33" s="967"/>
      <c r="AT33" s="967"/>
      <c r="AU33" s="967">
        <v>1050</v>
      </c>
      <c r="AV33" s="967"/>
      <c r="AW33" s="967"/>
      <c r="AX33" s="967"/>
      <c r="AY33" s="967"/>
      <c r="AZ33" s="1038" t="s">
        <v>485</v>
      </c>
      <c r="BA33" s="1038"/>
      <c r="BB33" s="1038"/>
      <c r="BC33" s="1038"/>
      <c r="BD33" s="1038"/>
      <c r="BE33" s="1028" t="s">
        <v>546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1167</v>
      </c>
      <c r="R34" s="1040"/>
      <c r="S34" s="1040"/>
      <c r="T34" s="1040"/>
      <c r="U34" s="1040"/>
      <c r="V34" s="1040">
        <v>1148</v>
      </c>
      <c r="W34" s="1040"/>
      <c r="X34" s="1040"/>
      <c r="Y34" s="1040"/>
      <c r="Z34" s="1040"/>
      <c r="AA34" s="1040">
        <v>19</v>
      </c>
      <c r="AB34" s="1040"/>
      <c r="AC34" s="1040"/>
      <c r="AD34" s="1040"/>
      <c r="AE34" s="1041"/>
      <c r="AF34" s="1015">
        <v>19</v>
      </c>
      <c r="AG34" s="1016"/>
      <c r="AH34" s="1016"/>
      <c r="AI34" s="1016"/>
      <c r="AJ34" s="1017"/>
      <c r="AK34" s="976">
        <v>341</v>
      </c>
      <c r="AL34" s="967"/>
      <c r="AM34" s="967"/>
      <c r="AN34" s="967"/>
      <c r="AO34" s="967"/>
      <c r="AP34" s="967">
        <v>6541</v>
      </c>
      <c r="AQ34" s="967"/>
      <c r="AR34" s="967"/>
      <c r="AS34" s="967"/>
      <c r="AT34" s="967"/>
      <c r="AU34" s="967">
        <v>5089</v>
      </c>
      <c r="AV34" s="967"/>
      <c r="AW34" s="967"/>
      <c r="AX34" s="967"/>
      <c r="AY34" s="967"/>
      <c r="AZ34" s="1038" t="s">
        <v>485</v>
      </c>
      <c r="BA34" s="1038"/>
      <c r="BB34" s="1038"/>
      <c r="BC34" s="1038"/>
      <c r="BD34" s="1038"/>
      <c r="BE34" s="1028" t="s">
        <v>547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39">
        <v>158</v>
      </c>
      <c r="R35" s="1040"/>
      <c r="S35" s="1040"/>
      <c r="T35" s="1040"/>
      <c r="U35" s="1040"/>
      <c r="V35" s="1040">
        <v>156</v>
      </c>
      <c r="W35" s="1040"/>
      <c r="X35" s="1040"/>
      <c r="Y35" s="1040"/>
      <c r="Z35" s="1040"/>
      <c r="AA35" s="1040">
        <v>2</v>
      </c>
      <c r="AB35" s="1040"/>
      <c r="AC35" s="1040"/>
      <c r="AD35" s="1040"/>
      <c r="AE35" s="1041"/>
      <c r="AF35" s="1015">
        <v>2</v>
      </c>
      <c r="AG35" s="1016"/>
      <c r="AH35" s="1016"/>
      <c r="AI35" s="1016"/>
      <c r="AJ35" s="1017"/>
      <c r="AK35" s="976">
        <v>95</v>
      </c>
      <c r="AL35" s="967"/>
      <c r="AM35" s="967"/>
      <c r="AN35" s="967"/>
      <c r="AO35" s="967"/>
      <c r="AP35" s="967">
        <v>1198</v>
      </c>
      <c r="AQ35" s="967"/>
      <c r="AR35" s="967"/>
      <c r="AS35" s="967"/>
      <c r="AT35" s="967"/>
      <c r="AU35" s="967">
        <v>969</v>
      </c>
      <c r="AV35" s="967"/>
      <c r="AW35" s="967"/>
      <c r="AX35" s="967"/>
      <c r="AY35" s="967"/>
      <c r="AZ35" s="1038" t="s">
        <v>485</v>
      </c>
      <c r="BA35" s="1038"/>
      <c r="BB35" s="1038"/>
      <c r="BC35" s="1038"/>
      <c r="BD35" s="1038"/>
      <c r="BE35" s="1028" t="s">
        <v>548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390</v>
      </c>
      <c r="C36" s="1034"/>
      <c r="D36" s="1034"/>
      <c r="E36" s="1034"/>
      <c r="F36" s="1034"/>
      <c r="G36" s="1034"/>
      <c r="H36" s="1034"/>
      <c r="I36" s="1034"/>
      <c r="J36" s="1034"/>
      <c r="K36" s="1034"/>
      <c r="L36" s="1034"/>
      <c r="M36" s="1034"/>
      <c r="N36" s="1034"/>
      <c r="O36" s="1034"/>
      <c r="P36" s="1035"/>
      <c r="Q36" s="1039">
        <v>284</v>
      </c>
      <c r="R36" s="1040"/>
      <c r="S36" s="1040"/>
      <c r="T36" s="1040"/>
      <c r="U36" s="1040"/>
      <c r="V36" s="1040">
        <v>278</v>
      </c>
      <c r="W36" s="1040"/>
      <c r="X36" s="1040"/>
      <c r="Y36" s="1040"/>
      <c r="Z36" s="1040"/>
      <c r="AA36" s="1040">
        <v>6</v>
      </c>
      <c r="AB36" s="1040"/>
      <c r="AC36" s="1040"/>
      <c r="AD36" s="1040"/>
      <c r="AE36" s="1041"/>
      <c r="AF36" s="1015">
        <v>6</v>
      </c>
      <c r="AG36" s="1016"/>
      <c r="AH36" s="1016"/>
      <c r="AI36" s="1016"/>
      <c r="AJ36" s="1017"/>
      <c r="AK36" s="976">
        <v>147</v>
      </c>
      <c r="AL36" s="967"/>
      <c r="AM36" s="967"/>
      <c r="AN36" s="967"/>
      <c r="AO36" s="967"/>
      <c r="AP36" s="967">
        <v>2331</v>
      </c>
      <c r="AQ36" s="967"/>
      <c r="AR36" s="967"/>
      <c r="AS36" s="967"/>
      <c r="AT36" s="967"/>
      <c r="AU36" s="967">
        <v>1988</v>
      </c>
      <c r="AV36" s="967"/>
      <c r="AW36" s="967"/>
      <c r="AX36" s="967"/>
      <c r="AY36" s="967"/>
      <c r="AZ36" s="1038" t="s">
        <v>485</v>
      </c>
      <c r="BA36" s="1038"/>
      <c r="BB36" s="1038"/>
      <c r="BC36" s="1038"/>
      <c r="BD36" s="1038"/>
      <c r="BE36" s="1028" t="s">
        <v>549</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561</v>
      </c>
      <c r="AG63" s="955"/>
      <c r="AH63" s="955"/>
      <c r="AI63" s="955"/>
      <c r="AJ63" s="1026"/>
      <c r="AK63" s="1027"/>
      <c r="AL63" s="959"/>
      <c r="AM63" s="959"/>
      <c r="AN63" s="959"/>
      <c r="AO63" s="959"/>
      <c r="AP63" s="955">
        <v>15195</v>
      </c>
      <c r="AQ63" s="955"/>
      <c r="AR63" s="955"/>
      <c r="AS63" s="955"/>
      <c r="AT63" s="955"/>
      <c r="AU63" s="955">
        <v>9128</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395</v>
      </c>
      <c r="R66" s="998"/>
      <c r="S66" s="998"/>
      <c r="T66" s="998"/>
      <c r="U66" s="999"/>
      <c r="V66" s="997" t="s">
        <v>396</v>
      </c>
      <c r="W66" s="998"/>
      <c r="X66" s="998"/>
      <c r="Y66" s="998"/>
      <c r="Z66" s="999"/>
      <c r="AA66" s="997" t="s">
        <v>397</v>
      </c>
      <c r="AB66" s="998"/>
      <c r="AC66" s="998"/>
      <c r="AD66" s="998"/>
      <c r="AE66" s="999"/>
      <c r="AF66" s="1003" t="s">
        <v>398</v>
      </c>
      <c r="AG66" s="1004"/>
      <c r="AH66" s="1004"/>
      <c r="AI66" s="1004"/>
      <c r="AJ66" s="1005"/>
      <c r="AK66" s="997" t="s">
        <v>399</v>
      </c>
      <c r="AL66" s="992"/>
      <c r="AM66" s="992"/>
      <c r="AN66" s="992"/>
      <c r="AO66" s="993"/>
      <c r="AP66" s="997" t="s">
        <v>400</v>
      </c>
      <c r="AQ66" s="998"/>
      <c r="AR66" s="998"/>
      <c r="AS66" s="998"/>
      <c r="AT66" s="999"/>
      <c r="AU66" s="997" t="s">
        <v>401</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0" t="s">
        <v>550</v>
      </c>
      <c r="C68" s="981"/>
      <c r="D68" s="981"/>
      <c r="E68" s="981"/>
      <c r="F68" s="981"/>
      <c r="G68" s="981"/>
      <c r="H68" s="981"/>
      <c r="I68" s="981"/>
      <c r="J68" s="981"/>
      <c r="K68" s="981"/>
      <c r="L68" s="981"/>
      <c r="M68" s="981"/>
      <c r="N68" s="981"/>
      <c r="O68" s="981"/>
      <c r="P68" s="982"/>
      <c r="Q68" s="983">
        <v>371</v>
      </c>
      <c r="R68" s="984"/>
      <c r="S68" s="984"/>
      <c r="T68" s="984"/>
      <c r="U68" s="984"/>
      <c r="V68" s="984">
        <v>371</v>
      </c>
      <c r="W68" s="984"/>
      <c r="X68" s="984"/>
      <c r="Y68" s="984"/>
      <c r="Z68" s="984"/>
      <c r="AA68" s="984">
        <v>0</v>
      </c>
      <c r="AB68" s="984"/>
      <c r="AC68" s="984"/>
      <c r="AD68" s="984"/>
      <c r="AE68" s="984"/>
      <c r="AF68" s="984">
        <v>0</v>
      </c>
      <c r="AG68" s="984"/>
      <c r="AH68" s="984"/>
      <c r="AI68" s="984"/>
      <c r="AJ68" s="984"/>
      <c r="AK68" s="984">
        <v>7</v>
      </c>
      <c r="AL68" s="984"/>
      <c r="AM68" s="984"/>
      <c r="AN68" s="984"/>
      <c r="AO68" s="984"/>
      <c r="AP68" s="967" t="s">
        <v>485</v>
      </c>
      <c r="AQ68" s="967"/>
      <c r="AR68" s="967"/>
      <c r="AS68" s="967"/>
      <c r="AT68" s="967"/>
      <c r="AU68" s="967" t="s">
        <v>485</v>
      </c>
      <c r="AV68" s="967"/>
      <c r="AW68" s="967"/>
      <c r="AX68" s="967"/>
      <c r="AY68" s="967"/>
      <c r="AZ68" s="978" t="s">
        <v>551</v>
      </c>
      <c r="BA68" s="978"/>
      <c r="BB68" s="978"/>
      <c r="BC68" s="978"/>
      <c r="BD68" s="979"/>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552</v>
      </c>
      <c r="C69" s="971"/>
      <c r="D69" s="971"/>
      <c r="E69" s="971"/>
      <c r="F69" s="971"/>
      <c r="G69" s="971"/>
      <c r="H69" s="971"/>
      <c r="I69" s="971"/>
      <c r="J69" s="971"/>
      <c r="K69" s="971"/>
      <c r="L69" s="971"/>
      <c r="M69" s="971"/>
      <c r="N69" s="971"/>
      <c r="O69" s="971"/>
      <c r="P69" s="972"/>
      <c r="Q69" s="973">
        <v>33</v>
      </c>
      <c r="R69" s="967"/>
      <c r="S69" s="967"/>
      <c r="T69" s="967"/>
      <c r="U69" s="967"/>
      <c r="V69" s="967">
        <v>33</v>
      </c>
      <c r="W69" s="967"/>
      <c r="X69" s="967"/>
      <c r="Y69" s="967"/>
      <c r="Z69" s="967"/>
      <c r="AA69" s="967">
        <v>0</v>
      </c>
      <c r="AB69" s="967"/>
      <c r="AC69" s="967"/>
      <c r="AD69" s="967"/>
      <c r="AE69" s="967"/>
      <c r="AF69" s="967">
        <v>0</v>
      </c>
      <c r="AG69" s="967"/>
      <c r="AH69" s="967"/>
      <c r="AI69" s="967"/>
      <c r="AJ69" s="967"/>
      <c r="AK69" s="967">
        <v>1</v>
      </c>
      <c r="AL69" s="967"/>
      <c r="AM69" s="967"/>
      <c r="AN69" s="967"/>
      <c r="AO69" s="967"/>
      <c r="AP69" s="967" t="s">
        <v>485</v>
      </c>
      <c r="AQ69" s="967"/>
      <c r="AR69" s="967"/>
      <c r="AS69" s="967"/>
      <c r="AT69" s="967"/>
      <c r="AU69" s="967" t="s">
        <v>485</v>
      </c>
      <c r="AV69" s="967"/>
      <c r="AW69" s="967"/>
      <c r="AX69" s="967"/>
      <c r="AY69" s="967"/>
      <c r="AZ69" s="968" t="s">
        <v>553</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554</v>
      </c>
      <c r="C70" s="971"/>
      <c r="D70" s="971"/>
      <c r="E70" s="971"/>
      <c r="F70" s="971"/>
      <c r="G70" s="971"/>
      <c r="H70" s="971"/>
      <c r="I70" s="971"/>
      <c r="J70" s="971"/>
      <c r="K70" s="971"/>
      <c r="L70" s="971"/>
      <c r="M70" s="971"/>
      <c r="N70" s="971"/>
      <c r="O70" s="971"/>
      <c r="P70" s="972"/>
      <c r="Q70" s="973">
        <v>60</v>
      </c>
      <c r="R70" s="967"/>
      <c r="S70" s="967"/>
      <c r="T70" s="967"/>
      <c r="U70" s="967"/>
      <c r="V70" s="967">
        <v>51</v>
      </c>
      <c r="W70" s="967"/>
      <c r="X70" s="967"/>
      <c r="Y70" s="967"/>
      <c r="Z70" s="967"/>
      <c r="AA70" s="967">
        <v>9</v>
      </c>
      <c r="AB70" s="967"/>
      <c r="AC70" s="967"/>
      <c r="AD70" s="967"/>
      <c r="AE70" s="967"/>
      <c r="AF70" s="967">
        <v>9</v>
      </c>
      <c r="AG70" s="967"/>
      <c r="AH70" s="967"/>
      <c r="AI70" s="967"/>
      <c r="AJ70" s="967"/>
      <c r="AK70" s="967" t="s">
        <v>485</v>
      </c>
      <c r="AL70" s="967"/>
      <c r="AM70" s="967"/>
      <c r="AN70" s="967"/>
      <c r="AO70" s="967"/>
      <c r="AP70" s="967" t="s">
        <v>485</v>
      </c>
      <c r="AQ70" s="967"/>
      <c r="AR70" s="967"/>
      <c r="AS70" s="967"/>
      <c r="AT70" s="967"/>
      <c r="AU70" s="967" t="s">
        <v>485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555</v>
      </c>
      <c r="C71" s="971"/>
      <c r="D71" s="971"/>
      <c r="E71" s="971"/>
      <c r="F71" s="971"/>
      <c r="G71" s="971"/>
      <c r="H71" s="971"/>
      <c r="I71" s="971"/>
      <c r="J71" s="971"/>
      <c r="K71" s="971"/>
      <c r="L71" s="971"/>
      <c r="M71" s="971"/>
      <c r="N71" s="971"/>
      <c r="O71" s="971"/>
      <c r="P71" s="972"/>
      <c r="Q71" s="973">
        <v>225</v>
      </c>
      <c r="R71" s="967"/>
      <c r="S71" s="967"/>
      <c r="T71" s="967"/>
      <c r="U71" s="967"/>
      <c r="V71" s="967">
        <v>127</v>
      </c>
      <c r="W71" s="967"/>
      <c r="X71" s="967"/>
      <c r="Y71" s="967"/>
      <c r="Z71" s="967"/>
      <c r="AA71" s="967">
        <v>98</v>
      </c>
      <c r="AB71" s="967"/>
      <c r="AC71" s="967"/>
      <c r="AD71" s="967"/>
      <c r="AE71" s="967"/>
      <c r="AF71" s="967">
        <v>98</v>
      </c>
      <c r="AG71" s="967"/>
      <c r="AH71" s="967"/>
      <c r="AI71" s="967"/>
      <c r="AJ71" s="967"/>
      <c r="AK71" s="967">
        <v>25</v>
      </c>
      <c r="AL71" s="967"/>
      <c r="AM71" s="967"/>
      <c r="AN71" s="967"/>
      <c r="AO71" s="967"/>
      <c r="AP71" s="967" t="s">
        <v>485</v>
      </c>
      <c r="AQ71" s="967"/>
      <c r="AR71" s="967"/>
      <c r="AS71" s="967"/>
      <c r="AT71" s="967"/>
      <c r="AU71" s="967" t="s">
        <v>485</v>
      </c>
      <c r="AV71" s="967"/>
      <c r="AW71" s="967"/>
      <c r="AX71" s="967"/>
      <c r="AY71" s="967"/>
      <c r="AZ71" s="968" t="s">
        <v>556</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557</v>
      </c>
      <c r="C72" s="971"/>
      <c r="D72" s="971"/>
      <c r="E72" s="971"/>
      <c r="F72" s="971"/>
      <c r="G72" s="971"/>
      <c r="H72" s="971"/>
      <c r="I72" s="971"/>
      <c r="J72" s="971"/>
      <c r="K72" s="971"/>
      <c r="L72" s="971"/>
      <c r="M72" s="971"/>
      <c r="N72" s="971"/>
      <c r="O72" s="971"/>
      <c r="P72" s="972"/>
      <c r="Q72" s="973">
        <v>183426</v>
      </c>
      <c r="R72" s="967"/>
      <c r="S72" s="967"/>
      <c r="T72" s="967"/>
      <c r="U72" s="967"/>
      <c r="V72" s="967">
        <v>174316</v>
      </c>
      <c r="W72" s="967"/>
      <c r="X72" s="967"/>
      <c r="Y72" s="967"/>
      <c r="Z72" s="967"/>
      <c r="AA72" s="967">
        <v>9110</v>
      </c>
      <c r="AB72" s="967"/>
      <c r="AC72" s="967"/>
      <c r="AD72" s="967"/>
      <c r="AE72" s="967"/>
      <c r="AF72" s="967">
        <v>9110</v>
      </c>
      <c r="AG72" s="967"/>
      <c r="AH72" s="967"/>
      <c r="AI72" s="967"/>
      <c r="AJ72" s="967"/>
      <c r="AK72" s="967">
        <v>1195</v>
      </c>
      <c r="AL72" s="967"/>
      <c r="AM72" s="967"/>
      <c r="AN72" s="967"/>
      <c r="AO72" s="967"/>
      <c r="AP72" s="967" t="s">
        <v>485</v>
      </c>
      <c r="AQ72" s="967"/>
      <c r="AR72" s="967"/>
      <c r="AS72" s="967"/>
      <c r="AT72" s="967"/>
      <c r="AU72" s="967" t="s">
        <v>485</v>
      </c>
      <c r="AV72" s="967"/>
      <c r="AW72" s="967"/>
      <c r="AX72" s="967"/>
      <c r="AY72" s="967"/>
      <c r="AZ72" s="968" t="s">
        <v>558</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559</v>
      </c>
      <c r="C73" s="971"/>
      <c r="D73" s="971"/>
      <c r="E73" s="971"/>
      <c r="F73" s="971"/>
      <c r="G73" s="971"/>
      <c r="H73" s="971"/>
      <c r="I73" s="971"/>
      <c r="J73" s="971"/>
      <c r="K73" s="971"/>
      <c r="L73" s="971"/>
      <c r="M73" s="971"/>
      <c r="N73" s="971"/>
      <c r="O73" s="971"/>
      <c r="P73" s="972"/>
      <c r="Q73" s="973">
        <v>152</v>
      </c>
      <c r="R73" s="967"/>
      <c r="S73" s="967"/>
      <c r="T73" s="967"/>
      <c r="U73" s="967"/>
      <c r="V73" s="967">
        <v>149</v>
      </c>
      <c r="W73" s="967"/>
      <c r="X73" s="967"/>
      <c r="Y73" s="967"/>
      <c r="Z73" s="967"/>
      <c r="AA73" s="967">
        <v>3</v>
      </c>
      <c r="AB73" s="967"/>
      <c r="AC73" s="967"/>
      <c r="AD73" s="967"/>
      <c r="AE73" s="967"/>
      <c r="AF73" s="967">
        <v>3</v>
      </c>
      <c r="AG73" s="967"/>
      <c r="AH73" s="967"/>
      <c r="AI73" s="967"/>
      <c r="AJ73" s="967"/>
      <c r="AK73" s="967">
        <v>32</v>
      </c>
      <c r="AL73" s="967"/>
      <c r="AM73" s="967"/>
      <c r="AN73" s="967"/>
      <c r="AO73" s="967"/>
      <c r="AP73" s="967" t="s">
        <v>485</v>
      </c>
      <c r="AQ73" s="967"/>
      <c r="AR73" s="967"/>
      <c r="AS73" s="967"/>
      <c r="AT73" s="967"/>
      <c r="AU73" s="967" t="s">
        <v>485</v>
      </c>
      <c r="AV73" s="967"/>
      <c r="AW73" s="967"/>
      <c r="AX73" s="967"/>
      <c r="AY73" s="967"/>
      <c r="AZ73" s="968" t="s">
        <v>560</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9220</v>
      </c>
      <c r="AG88" s="955"/>
      <c r="AH88" s="955"/>
      <c r="AI88" s="955"/>
      <c r="AJ88" s="955"/>
      <c r="AK88" s="959"/>
      <c r="AL88" s="959"/>
      <c r="AM88" s="959"/>
      <c r="AN88" s="959"/>
      <c r="AO88" s="959"/>
      <c r="AP88" s="955" t="s">
        <v>561</v>
      </c>
      <c r="AQ88" s="955"/>
      <c r="AR88" s="955"/>
      <c r="AS88" s="955"/>
      <c r="AT88" s="955"/>
      <c r="AU88" s="955" t="s">
        <v>561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52</v>
      </c>
      <c r="CS102" s="947"/>
      <c r="CT102" s="947"/>
      <c r="CU102" s="947"/>
      <c r="CV102" s="948"/>
      <c r="CW102" s="946">
        <v>7</v>
      </c>
      <c r="CX102" s="947"/>
      <c r="CY102" s="947"/>
      <c r="CZ102" s="947"/>
      <c r="DA102" s="948"/>
      <c r="DB102" s="946" t="s">
        <v>485</v>
      </c>
      <c r="DC102" s="947"/>
      <c r="DD102" s="947"/>
      <c r="DE102" s="947"/>
      <c r="DF102" s="948"/>
      <c r="DG102" s="946">
        <v>507</v>
      </c>
      <c r="DH102" s="947"/>
      <c r="DI102" s="947"/>
      <c r="DJ102" s="947"/>
      <c r="DK102" s="948"/>
      <c r="DL102" s="946" t="s">
        <v>485</v>
      </c>
      <c r="DM102" s="947"/>
      <c r="DN102" s="947"/>
      <c r="DO102" s="947"/>
      <c r="DP102" s="948"/>
      <c r="DQ102" s="946">
        <v>307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288</v>
      </c>
      <c r="AG109" s="888"/>
      <c r="AH109" s="888"/>
      <c r="AI109" s="888"/>
      <c r="AJ109" s="889"/>
      <c r="AK109" s="890" t="s">
        <v>287</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288</v>
      </c>
      <c r="BW109" s="888"/>
      <c r="BX109" s="888"/>
      <c r="BY109" s="888"/>
      <c r="BZ109" s="889"/>
      <c r="CA109" s="890" t="s">
        <v>287</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288</v>
      </c>
      <c r="DM109" s="888"/>
      <c r="DN109" s="888"/>
      <c r="DO109" s="888"/>
      <c r="DP109" s="889"/>
      <c r="DQ109" s="890" t="s">
        <v>287</v>
      </c>
      <c r="DR109" s="888"/>
      <c r="DS109" s="888"/>
      <c r="DT109" s="888"/>
      <c r="DU109" s="889"/>
      <c r="DV109" s="890" t="s">
        <v>412</v>
      </c>
      <c r="DW109" s="888"/>
      <c r="DX109" s="888"/>
      <c r="DY109" s="888"/>
      <c r="DZ109" s="919"/>
    </row>
    <row r="110" spans="1:131" s="197" customFormat="1" ht="26.25" customHeight="1">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3062300</v>
      </c>
      <c r="AB110" s="873"/>
      <c r="AC110" s="873"/>
      <c r="AD110" s="873"/>
      <c r="AE110" s="874"/>
      <c r="AF110" s="875">
        <v>2960896</v>
      </c>
      <c r="AG110" s="873"/>
      <c r="AH110" s="873"/>
      <c r="AI110" s="873"/>
      <c r="AJ110" s="874"/>
      <c r="AK110" s="875">
        <v>2872203</v>
      </c>
      <c r="AL110" s="873"/>
      <c r="AM110" s="873"/>
      <c r="AN110" s="873"/>
      <c r="AO110" s="874"/>
      <c r="AP110" s="876">
        <v>20.6</v>
      </c>
      <c r="AQ110" s="877"/>
      <c r="AR110" s="877"/>
      <c r="AS110" s="877"/>
      <c r="AT110" s="878"/>
      <c r="AU110" s="920" t="s">
        <v>61</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25966821</v>
      </c>
      <c r="BR110" s="800"/>
      <c r="BS110" s="800"/>
      <c r="BT110" s="800"/>
      <c r="BU110" s="800"/>
      <c r="BV110" s="800">
        <v>26049819</v>
      </c>
      <c r="BW110" s="800"/>
      <c r="BX110" s="800"/>
      <c r="BY110" s="800"/>
      <c r="BZ110" s="800"/>
      <c r="CA110" s="800">
        <v>25830207</v>
      </c>
      <c r="CB110" s="800"/>
      <c r="CC110" s="800"/>
      <c r="CD110" s="800"/>
      <c r="CE110" s="800"/>
      <c r="CF110" s="861">
        <v>185</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9254749</v>
      </c>
      <c r="BR112" s="771"/>
      <c r="BS112" s="771"/>
      <c r="BT112" s="771"/>
      <c r="BU112" s="771"/>
      <c r="BV112" s="771">
        <v>9140113</v>
      </c>
      <c r="BW112" s="771"/>
      <c r="BX112" s="771"/>
      <c r="BY112" s="771"/>
      <c r="BZ112" s="771"/>
      <c r="CA112" s="771">
        <v>9128653</v>
      </c>
      <c r="CB112" s="771"/>
      <c r="CC112" s="771"/>
      <c r="CD112" s="771"/>
      <c r="CE112" s="771"/>
      <c r="CF112" s="848">
        <v>65.400000000000006</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498726</v>
      </c>
      <c r="AB113" s="909"/>
      <c r="AC113" s="909"/>
      <c r="AD113" s="909"/>
      <c r="AE113" s="910"/>
      <c r="AF113" s="911">
        <v>532035</v>
      </c>
      <c r="AG113" s="909"/>
      <c r="AH113" s="909"/>
      <c r="AI113" s="909"/>
      <c r="AJ113" s="910"/>
      <c r="AK113" s="911">
        <v>567207</v>
      </c>
      <c r="AL113" s="909"/>
      <c r="AM113" s="909"/>
      <c r="AN113" s="909"/>
      <c r="AO113" s="910"/>
      <c r="AP113" s="912">
        <v>4.0999999999999996</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t="s">
        <v>113</v>
      </c>
      <c r="BR113" s="771"/>
      <c r="BS113" s="771"/>
      <c r="BT113" s="771"/>
      <c r="BU113" s="771"/>
      <c r="BV113" s="771" t="s">
        <v>113</v>
      </c>
      <c r="BW113" s="771"/>
      <c r="BX113" s="771"/>
      <c r="BY113" s="771"/>
      <c r="BZ113" s="771"/>
      <c r="CA113" s="771" t="s">
        <v>113</v>
      </c>
      <c r="CB113" s="771"/>
      <c r="CC113" s="771"/>
      <c r="CD113" s="771"/>
      <c r="CE113" s="771"/>
      <c r="CF113" s="848" t="s">
        <v>113</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113</v>
      </c>
      <c r="AB114" s="784"/>
      <c r="AC114" s="784"/>
      <c r="AD114" s="784"/>
      <c r="AE114" s="785"/>
      <c r="AF114" s="786" t="s">
        <v>113</v>
      </c>
      <c r="AG114" s="784"/>
      <c r="AH114" s="784"/>
      <c r="AI114" s="784"/>
      <c r="AJ114" s="785"/>
      <c r="AK114" s="786" t="s">
        <v>113</v>
      </c>
      <c r="AL114" s="784"/>
      <c r="AM114" s="784"/>
      <c r="AN114" s="784"/>
      <c r="AO114" s="785"/>
      <c r="AP114" s="754" t="s">
        <v>113</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5865243</v>
      </c>
      <c r="BR114" s="771"/>
      <c r="BS114" s="771"/>
      <c r="BT114" s="771"/>
      <c r="BU114" s="771"/>
      <c r="BV114" s="771">
        <v>6248338</v>
      </c>
      <c r="BW114" s="771"/>
      <c r="BX114" s="771"/>
      <c r="BY114" s="771"/>
      <c r="BZ114" s="771"/>
      <c r="CA114" s="771">
        <v>5970081</v>
      </c>
      <c r="CB114" s="771"/>
      <c r="CC114" s="771"/>
      <c r="CD114" s="771"/>
      <c r="CE114" s="771"/>
      <c r="CF114" s="848">
        <v>42.7</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v>286990</v>
      </c>
      <c r="BR115" s="771"/>
      <c r="BS115" s="771"/>
      <c r="BT115" s="771"/>
      <c r="BU115" s="771"/>
      <c r="BV115" s="771">
        <v>291431</v>
      </c>
      <c r="BW115" s="771"/>
      <c r="BX115" s="771"/>
      <c r="BY115" s="771"/>
      <c r="BZ115" s="771"/>
      <c r="CA115" s="771">
        <v>307318</v>
      </c>
      <c r="CB115" s="771"/>
      <c r="CC115" s="771"/>
      <c r="CD115" s="771"/>
      <c r="CE115" s="771"/>
      <c r="CF115" s="848">
        <v>2.2000000000000002</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3561026</v>
      </c>
      <c r="AB117" s="895"/>
      <c r="AC117" s="895"/>
      <c r="AD117" s="895"/>
      <c r="AE117" s="896"/>
      <c r="AF117" s="898">
        <v>3492931</v>
      </c>
      <c r="AG117" s="895"/>
      <c r="AH117" s="895"/>
      <c r="AI117" s="895"/>
      <c r="AJ117" s="896"/>
      <c r="AK117" s="898">
        <v>3439410</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288</v>
      </c>
      <c r="AG118" s="888"/>
      <c r="AH118" s="888"/>
      <c r="AI118" s="888"/>
      <c r="AJ118" s="889"/>
      <c r="AK118" s="890" t="s">
        <v>287</v>
      </c>
      <c r="AL118" s="888"/>
      <c r="AM118" s="888"/>
      <c r="AN118" s="888"/>
      <c r="AO118" s="889"/>
      <c r="AP118" s="891" t="s">
        <v>412</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440</v>
      </c>
      <c r="BP118" s="838"/>
      <c r="BQ118" s="857">
        <v>41373803</v>
      </c>
      <c r="BR118" s="858"/>
      <c r="BS118" s="858"/>
      <c r="BT118" s="858"/>
      <c r="BU118" s="858"/>
      <c r="BV118" s="858">
        <v>41729701</v>
      </c>
      <c r="BW118" s="858"/>
      <c r="BX118" s="858"/>
      <c r="BY118" s="858"/>
      <c r="BZ118" s="858"/>
      <c r="CA118" s="858">
        <v>41236259</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14239420</v>
      </c>
      <c r="BR119" s="800"/>
      <c r="BS119" s="800"/>
      <c r="BT119" s="800"/>
      <c r="BU119" s="800"/>
      <c r="BV119" s="800">
        <v>15764197</v>
      </c>
      <c r="BW119" s="800"/>
      <c r="BX119" s="800"/>
      <c r="BY119" s="800"/>
      <c r="BZ119" s="800"/>
      <c r="CA119" s="800">
        <v>16440223</v>
      </c>
      <c r="CB119" s="800"/>
      <c r="CC119" s="800"/>
      <c r="CD119" s="800"/>
      <c r="CE119" s="800"/>
      <c r="CF119" s="861">
        <v>117.7</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3015783</v>
      </c>
      <c r="BR120" s="771"/>
      <c r="BS120" s="771"/>
      <c r="BT120" s="771"/>
      <c r="BU120" s="771"/>
      <c r="BV120" s="771">
        <v>3129290</v>
      </c>
      <c r="BW120" s="771"/>
      <c r="BX120" s="771"/>
      <c r="BY120" s="771"/>
      <c r="BZ120" s="771"/>
      <c r="CA120" s="771">
        <v>2883653</v>
      </c>
      <c r="CB120" s="771"/>
      <c r="CC120" s="771"/>
      <c r="CD120" s="771"/>
      <c r="CE120" s="771"/>
      <c r="CF120" s="848">
        <v>20.6</v>
      </c>
      <c r="CG120" s="849"/>
      <c r="CH120" s="849"/>
      <c r="CI120" s="849"/>
      <c r="CJ120" s="849"/>
      <c r="CK120" s="850" t="s">
        <v>446</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5139068</v>
      </c>
      <c r="DH120" s="800"/>
      <c r="DI120" s="800"/>
      <c r="DJ120" s="800"/>
      <c r="DK120" s="800"/>
      <c r="DL120" s="800">
        <v>5164540</v>
      </c>
      <c r="DM120" s="800"/>
      <c r="DN120" s="800"/>
      <c r="DO120" s="800"/>
      <c r="DP120" s="800"/>
      <c r="DQ120" s="800">
        <v>5089281</v>
      </c>
      <c r="DR120" s="800"/>
      <c r="DS120" s="800"/>
      <c r="DT120" s="800"/>
      <c r="DU120" s="800"/>
      <c r="DV120" s="801">
        <v>36.4</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26002349</v>
      </c>
      <c r="BR121" s="858"/>
      <c r="BS121" s="858"/>
      <c r="BT121" s="858"/>
      <c r="BU121" s="858"/>
      <c r="BV121" s="858">
        <v>26197920</v>
      </c>
      <c r="BW121" s="858"/>
      <c r="BX121" s="858"/>
      <c r="BY121" s="858"/>
      <c r="BZ121" s="858"/>
      <c r="CA121" s="858">
        <v>26902840</v>
      </c>
      <c r="CB121" s="858"/>
      <c r="CC121" s="858"/>
      <c r="CD121" s="858"/>
      <c r="CE121" s="858"/>
      <c r="CF121" s="859">
        <v>192.6</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2148893</v>
      </c>
      <c r="DH121" s="771"/>
      <c r="DI121" s="771"/>
      <c r="DJ121" s="771"/>
      <c r="DK121" s="771"/>
      <c r="DL121" s="771">
        <v>2076438</v>
      </c>
      <c r="DM121" s="771"/>
      <c r="DN121" s="771"/>
      <c r="DO121" s="771"/>
      <c r="DP121" s="771"/>
      <c r="DQ121" s="771">
        <v>1988316</v>
      </c>
      <c r="DR121" s="771"/>
      <c r="DS121" s="771"/>
      <c r="DT121" s="771"/>
      <c r="DU121" s="771"/>
      <c r="DV121" s="823">
        <v>14.2</v>
      </c>
      <c r="DW121" s="823"/>
      <c r="DX121" s="823"/>
      <c r="DY121" s="823"/>
      <c r="DZ121" s="824"/>
    </row>
    <row r="122" spans="1:130" s="197" customFormat="1" ht="26.25" customHeight="1">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449</v>
      </c>
      <c r="BP122" s="838"/>
      <c r="BQ122" s="839">
        <v>43257552</v>
      </c>
      <c r="BR122" s="840"/>
      <c r="BS122" s="840"/>
      <c r="BT122" s="840"/>
      <c r="BU122" s="840"/>
      <c r="BV122" s="840">
        <v>45091407</v>
      </c>
      <c r="BW122" s="840"/>
      <c r="BX122" s="840"/>
      <c r="BY122" s="840"/>
      <c r="BZ122" s="840"/>
      <c r="CA122" s="840">
        <v>46226716</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1009449</v>
      </c>
      <c r="DH122" s="771"/>
      <c r="DI122" s="771"/>
      <c r="DJ122" s="771"/>
      <c r="DK122" s="771"/>
      <c r="DL122" s="771">
        <v>996210</v>
      </c>
      <c r="DM122" s="771"/>
      <c r="DN122" s="771"/>
      <c r="DO122" s="771"/>
      <c r="DP122" s="771"/>
      <c r="DQ122" s="771">
        <v>1050069</v>
      </c>
      <c r="DR122" s="771"/>
      <c r="DS122" s="771"/>
      <c r="DT122" s="771"/>
      <c r="DU122" s="771"/>
      <c r="DV122" s="823">
        <v>7.5</v>
      </c>
      <c r="DW122" s="823"/>
      <c r="DX122" s="823"/>
      <c r="DY122" s="823"/>
      <c r="DZ122" s="824"/>
    </row>
    <row r="123" spans="1:130" s="197" customFormat="1" ht="26.25" customHeight="1" thickBot="1">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113</v>
      </c>
      <c r="BR123" s="832"/>
      <c r="BS123" s="832"/>
      <c r="BT123" s="832"/>
      <c r="BU123" s="832"/>
      <c r="BV123" s="832" t="s">
        <v>113</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757666</v>
      </c>
      <c r="DH123" s="784"/>
      <c r="DI123" s="784"/>
      <c r="DJ123" s="784"/>
      <c r="DK123" s="785"/>
      <c r="DL123" s="786">
        <v>890209</v>
      </c>
      <c r="DM123" s="784"/>
      <c r="DN123" s="784"/>
      <c r="DO123" s="784"/>
      <c r="DP123" s="785"/>
      <c r="DQ123" s="786">
        <v>969331</v>
      </c>
      <c r="DR123" s="784"/>
      <c r="DS123" s="784"/>
      <c r="DT123" s="784"/>
      <c r="DU123" s="785"/>
      <c r="DV123" s="754">
        <v>6.9</v>
      </c>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v>198659</v>
      </c>
      <c r="DH124" s="717"/>
      <c r="DI124" s="717"/>
      <c r="DJ124" s="717"/>
      <c r="DK124" s="718"/>
      <c r="DL124" s="719">
        <v>12716</v>
      </c>
      <c r="DM124" s="717"/>
      <c r="DN124" s="717"/>
      <c r="DO124" s="717"/>
      <c r="DP124" s="718"/>
      <c r="DQ124" s="719">
        <v>12601</v>
      </c>
      <c r="DR124" s="717"/>
      <c r="DS124" s="717"/>
      <c r="DT124" s="717"/>
      <c r="DU124" s="718"/>
      <c r="DV124" s="807">
        <v>0.1</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v>286990</v>
      </c>
      <c r="DH126" s="771"/>
      <c r="DI126" s="771"/>
      <c r="DJ126" s="771"/>
      <c r="DK126" s="771"/>
      <c r="DL126" s="771">
        <v>291431</v>
      </c>
      <c r="DM126" s="771"/>
      <c r="DN126" s="771"/>
      <c r="DO126" s="771"/>
      <c r="DP126" s="771"/>
      <c r="DQ126" s="771">
        <v>307318</v>
      </c>
      <c r="DR126" s="771"/>
      <c r="DS126" s="771"/>
      <c r="DT126" s="771"/>
      <c r="DU126" s="771"/>
      <c r="DV126" s="823">
        <v>2.2000000000000002</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460</v>
      </c>
      <c r="AY127" s="758"/>
      <c r="AZ127" s="758"/>
      <c r="BA127" s="758"/>
      <c r="BB127" s="758"/>
      <c r="BC127" s="758"/>
      <c r="BD127" s="758"/>
      <c r="BE127" s="759"/>
      <c r="BF127" s="760" t="s">
        <v>113</v>
      </c>
      <c r="BG127" s="761"/>
      <c r="BH127" s="761"/>
      <c r="BI127" s="761"/>
      <c r="BJ127" s="761"/>
      <c r="BK127" s="761"/>
      <c r="BL127" s="762"/>
      <c r="BM127" s="760">
        <v>12.68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274303</v>
      </c>
      <c r="AB128" s="724"/>
      <c r="AC128" s="724"/>
      <c r="AD128" s="724"/>
      <c r="AE128" s="725"/>
      <c r="AF128" s="726">
        <v>257660</v>
      </c>
      <c r="AG128" s="724"/>
      <c r="AH128" s="724"/>
      <c r="AI128" s="724"/>
      <c r="AJ128" s="725"/>
      <c r="AK128" s="726">
        <v>244043</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113</v>
      </c>
      <c r="BG128" s="791"/>
      <c r="BH128" s="791"/>
      <c r="BI128" s="791"/>
      <c r="BJ128" s="791"/>
      <c r="BK128" s="791"/>
      <c r="BL128" s="792"/>
      <c r="BM128" s="790">
        <v>17.68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16741736</v>
      </c>
      <c r="AB129" s="784"/>
      <c r="AC129" s="784"/>
      <c r="AD129" s="784"/>
      <c r="AE129" s="785"/>
      <c r="AF129" s="786">
        <v>16847434</v>
      </c>
      <c r="AG129" s="784"/>
      <c r="AH129" s="784"/>
      <c r="AI129" s="784"/>
      <c r="AJ129" s="785"/>
      <c r="AK129" s="786">
        <v>16464269</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5.0999999999999996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2621622</v>
      </c>
      <c r="AB130" s="784"/>
      <c r="AC130" s="784"/>
      <c r="AD130" s="784"/>
      <c r="AE130" s="785"/>
      <c r="AF130" s="786">
        <v>2413600</v>
      </c>
      <c r="AG130" s="784"/>
      <c r="AH130" s="784"/>
      <c r="AI130" s="784"/>
      <c r="AJ130" s="785"/>
      <c r="AK130" s="786">
        <v>2499092</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t="s">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14120114</v>
      </c>
      <c r="AB131" s="717"/>
      <c r="AC131" s="717"/>
      <c r="AD131" s="717"/>
      <c r="AE131" s="718"/>
      <c r="AF131" s="719">
        <v>14433834</v>
      </c>
      <c r="AG131" s="717"/>
      <c r="AH131" s="717"/>
      <c r="AI131" s="717"/>
      <c r="AJ131" s="718"/>
      <c r="AK131" s="719">
        <v>13965177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4.7103089960000002</v>
      </c>
      <c r="AB132" s="740"/>
      <c r="AC132" s="740"/>
      <c r="AD132" s="740"/>
      <c r="AE132" s="741"/>
      <c r="AF132" s="742">
        <v>5.6926732009999998</v>
      </c>
      <c r="AG132" s="740"/>
      <c r="AH132" s="740"/>
      <c r="AI132" s="740"/>
      <c r="AJ132" s="741"/>
      <c r="AK132" s="742">
        <v>4.985794308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6.3</v>
      </c>
      <c r="AB133" s="749"/>
      <c r="AC133" s="749"/>
      <c r="AD133" s="749"/>
      <c r="AE133" s="750"/>
      <c r="AF133" s="748">
        <v>5.8</v>
      </c>
      <c r="AG133" s="749"/>
      <c r="AH133" s="749"/>
      <c r="AI133" s="749"/>
      <c r="AJ133" s="750"/>
      <c r="AK133" s="748">
        <v>5.0999999999999996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L1"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J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5096052</v>
      </c>
      <c r="L9" s="264">
        <v>86551</v>
      </c>
      <c r="M9" s="265">
        <v>65114</v>
      </c>
      <c r="N9" s="266">
        <v>32.9</v>
      </c>
    </row>
    <row r="10" spans="1:16">
      <c r="A10" s="248"/>
      <c r="B10" s="244"/>
      <c r="C10" s="244"/>
      <c r="D10" s="244"/>
      <c r="E10" s="244"/>
      <c r="F10" s="244"/>
      <c r="G10" s="1133" t="s">
        <v>482</v>
      </c>
      <c r="H10" s="1134"/>
      <c r="I10" s="1134"/>
      <c r="J10" s="1135"/>
      <c r="K10" s="267">
        <v>331299</v>
      </c>
      <c r="L10" s="268">
        <v>5627</v>
      </c>
      <c r="M10" s="269">
        <v>4538</v>
      </c>
      <c r="N10" s="270">
        <v>24</v>
      </c>
    </row>
    <row r="11" spans="1:16" ht="13.5" customHeight="1">
      <c r="A11" s="248"/>
      <c r="B11" s="244"/>
      <c r="C11" s="244"/>
      <c r="D11" s="244"/>
      <c r="E11" s="244"/>
      <c r="F11" s="244"/>
      <c r="G11" s="1133" t="s">
        <v>483</v>
      </c>
      <c r="H11" s="1134"/>
      <c r="I11" s="1134"/>
      <c r="J11" s="1135"/>
      <c r="K11" s="267">
        <v>1815</v>
      </c>
      <c r="L11" s="268">
        <v>31</v>
      </c>
      <c r="M11" s="269">
        <v>5513</v>
      </c>
      <c r="N11" s="270">
        <v>-99.4</v>
      </c>
    </row>
    <row r="12" spans="1:16" ht="13.5" customHeight="1">
      <c r="A12" s="248"/>
      <c r="B12" s="244"/>
      <c r="C12" s="244"/>
      <c r="D12" s="244"/>
      <c r="E12" s="244"/>
      <c r="F12" s="244"/>
      <c r="G12" s="1133" t="s">
        <v>484</v>
      </c>
      <c r="H12" s="1134"/>
      <c r="I12" s="1134"/>
      <c r="J12" s="1135"/>
      <c r="K12" s="267" t="s">
        <v>485</v>
      </c>
      <c r="L12" s="268" t="s">
        <v>485</v>
      </c>
      <c r="M12" s="269">
        <v>953</v>
      </c>
      <c r="N12" s="270" t="s">
        <v>485</v>
      </c>
    </row>
    <row r="13" spans="1:16" ht="13.5" customHeight="1">
      <c r="A13" s="248"/>
      <c r="B13" s="244"/>
      <c r="C13" s="244"/>
      <c r="D13" s="244"/>
      <c r="E13" s="244"/>
      <c r="F13" s="244"/>
      <c r="G13" s="1133" t="s">
        <v>486</v>
      </c>
      <c r="H13" s="1134"/>
      <c r="I13" s="1134"/>
      <c r="J13" s="1135"/>
      <c r="K13" s="267" t="s">
        <v>485</v>
      </c>
      <c r="L13" s="268" t="s">
        <v>485</v>
      </c>
      <c r="M13" s="269">
        <v>2</v>
      </c>
      <c r="N13" s="270" t="s">
        <v>485</v>
      </c>
    </row>
    <row r="14" spans="1:16" ht="13.5" customHeight="1">
      <c r="A14" s="248"/>
      <c r="B14" s="244"/>
      <c r="C14" s="244"/>
      <c r="D14" s="244"/>
      <c r="E14" s="244"/>
      <c r="F14" s="244"/>
      <c r="G14" s="1133" t="s">
        <v>487</v>
      </c>
      <c r="H14" s="1134"/>
      <c r="I14" s="1134"/>
      <c r="J14" s="1135"/>
      <c r="K14" s="267">
        <v>281990</v>
      </c>
      <c r="L14" s="268">
        <v>4789</v>
      </c>
      <c r="M14" s="269">
        <v>2887</v>
      </c>
      <c r="N14" s="270">
        <v>65.900000000000006</v>
      </c>
    </row>
    <row r="15" spans="1:16" ht="13.5" customHeight="1">
      <c r="A15" s="248"/>
      <c r="B15" s="244"/>
      <c r="C15" s="244"/>
      <c r="D15" s="244"/>
      <c r="E15" s="244"/>
      <c r="F15" s="244"/>
      <c r="G15" s="1133" t="s">
        <v>488</v>
      </c>
      <c r="H15" s="1134"/>
      <c r="I15" s="1134"/>
      <c r="J15" s="1135"/>
      <c r="K15" s="267">
        <v>81400</v>
      </c>
      <c r="L15" s="268">
        <v>1382</v>
      </c>
      <c r="M15" s="269">
        <v>1642</v>
      </c>
      <c r="N15" s="270">
        <v>-15.8</v>
      </c>
    </row>
    <row r="16" spans="1:16">
      <c r="A16" s="248"/>
      <c r="B16" s="244"/>
      <c r="C16" s="244"/>
      <c r="D16" s="244"/>
      <c r="E16" s="244"/>
      <c r="F16" s="244"/>
      <c r="G16" s="1136" t="s">
        <v>489</v>
      </c>
      <c r="H16" s="1137"/>
      <c r="I16" s="1137"/>
      <c r="J16" s="1138"/>
      <c r="K16" s="268">
        <v>-457522</v>
      </c>
      <c r="L16" s="268">
        <v>-7771</v>
      </c>
      <c r="M16" s="269">
        <v>-6965</v>
      </c>
      <c r="N16" s="270">
        <v>11.6</v>
      </c>
    </row>
    <row r="17" spans="1:16">
      <c r="A17" s="248"/>
      <c r="B17" s="244"/>
      <c r="C17" s="244"/>
      <c r="D17" s="244"/>
      <c r="E17" s="244"/>
      <c r="F17" s="244"/>
      <c r="G17" s="1136" t="s">
        <v>171</v>
      </c>
      <c r="H17" s="1137"/>
      <c r="I17" s="1137"/>
      <c r="J17" s="1138"/>
      <c r="K17" s="268">
        <v>5335034</v>
      </c>
      <c r="L17" s="268">
        <v>90610</v>
      </c>
      <c r="M17" s="269">
        <v>73685</v>
      </c>
      <c r="N17" s="270">
        <v>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9.6999999999999993</v>
      </c>
      <c r="L21" s="281">
        <v>7.13</v>
      </c>
      <c r="M21" s="282">
        <v>2.57</v>
      </c>
      <c r="N21" s="249"/>
      <c r="O21" s="283"/>
      <c r="P21" s="279"/>
    </row>
    <row r="22" spans="1:16" s="284" customFormat="1">
      <c r="A22" s="279"/>
      <c r="B22" s="249"/>
      <c r="C22" s="249"/>
      <c r="D22" s="249"/>
      <c r="E22" s="249"/>
      <c r="F22" s="249"/>
      <c r="G22" s="1130" t="s">
        <v>495</v>
      </c>
      <c r="H22" s="1131"/>
      <c r="I22" s="1131"/>
      <c r="J22" s="1132"/>
      <c r="K22" s="285">
        <v>101.2</v>
      </c>
      <c r="L22" s="286">
        <v>98.1</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498</v>
      </c>
      <c r="H32" s="1122"/>
      <c r="I32" s="1122"/>
      <c r="J32" s="1123"/>
      <c r="K32" s="294">
        <v>2872203</v>
      </c>
      <c r="L32" s="294">
        <v>48781</v>
      </c>
      <c r="M32" s="295">
        <v>43359</v>
      </c>
      <c r="N32" s="296">
        <v>12.5</v>
      </c>
    </row>
    <row r="33" spans="1:16" ht="13.5" customHeight="1">
      <c r="A33" s="248"/>
      <c r="B33" s="244"/>
      <c r="C33" s="244"/>
      <c r="D33" s="244"/>
      <c r="E33" s="244"/>
      <c r="F33" s="244"/>
      <c r="G33" s="1121" t="s">
        <v>499</v>
      </c>
      <c r="H33" s="1122"/>
      <c r="I33" s="1122"/>
      <c r="J33" s="1123"/>
      <c r="K33" s="294" t="s">
        <v>485</v>
      </c>
      <c r="L33" s="294" t="s">
        <v>485</v>
      </c>
      <c r="M33" s="295">
        <v>0</v>
      </c>
      <c r="N33" s="296" t="s">
        <v>485</v>
      </c>
    </row>
    <row r="34" spans="1:16" ht="27" customHeight="1">
      <c r="A34" s="248"/>
      <c r="B34" s="244"/>
      <c r="C34" s="244"/>
      <c r="D34" s="244"/>
      <c r="E34" s="244"/>
      <c r="F34" s="244"/>
      <c r="G34" s="1121" t="s">
        <v>500</v>
      </c>
      <c r="H34" s="1122"/>
      <c r="I34" s="1122"/>
      <c r="J34" s="1123"/>
      <c r="K34" s="294" t="s">
        <v>485</v>
      </c>
      <c r="L34" s="294" t="s">
        <v>485</v>
      </c>
      <c r="M34" s="295">
        <v>39</v>
      </c>
      <c r="N34" s="296" t="s">
        <v>485</v>
      </c>
    </row>
    <row r="35" spans="1:16" ht="27" customHeight="1">
      <c r="A35" s="248"/>
      <c r="B35" s="244"/>
      <c r="C35" s="244"/>
      <c r="D35" s="244"/>
      <c r="E35" s="244"/>
      <c r="F35" s="244"/>
      <c r="G35" s="1121" t="s">
        <v>501</v>
      </c>
      <c r="H35" s="1122"/>
      <c r="I35" s="1122"/>
      <c r="J35" s="1123"/>
      <c r="K35" s="294">
        <v>567207</v>
      </c>
      <c r="L35" s="294">
        <v>9633</v>
      </c>
      <c r="M35" s="295">
        <v>11806</v>
      </c>
      <c r="N35" s="296">
        <v>-18.399999999999999</v>
      </c>
    </row>
    <row r="36" spans="1:16" ht="27" customHeight="1">
      <c r="A36" s="248"/>
      <c r="B36" s="244"/>
      <c r="C36" s="244"/>
      <c r="D36" s="244"/>
      <c r="E36" s="244"/>
      <c r="F36" s="244"/>
      <c r="G36" s="1121" t="s">
        <v>502</v>
      </c>
      <c r="H36" s="1122"/>
      <c r="I36" s="1122"/>
      <c r="J36" s="1123"/>
      <c r="K36" s="294" t="s">
        <v>485</v>
      </c>
      <c r="L36" s="294" t="s">
        <v>485</v>
      </c>
      <c r="M36" s="295">
        <v>1910</v>
      </c>
      <c r="N36" s="296" t="s">
        <v>485</v>
      </c>
    </row>
    <row r="37" spans="1:16" ht="13.5" customHeight="1">
      <c r="A37" s="248"/>
      <c r="B37" s="244"/>
      <c r="C37" s="244"/>
      <c r="D37" s="244"/>
      <c r="E37" s="244"/>
      <c r="F37" s="244"/>
      <c r="G37" s="1121" t="s">
        <v>503</v>
      </c>
      <c r="H37" s="1122"/>
      <c r="I37" s="1122"/>
      <c r="J37" s="1123"/>
      <c r="K37" s="294" t="s">
        <v>485</v>
      </c>
      <c r="L37" s="294" t="s">
        <v>485</v>
      </c>
      <c r="M37" s="295">
        <v>1129</v>
      </c>
      <c r="N37" s="296" t="s">
        <v>485</v>
      </c>
    </row>
    <row r="38" spans="1:16" ht="27" customHeight="1">
      <c r="A38" s="248"/>
      <c r="B38" s="244"/>
      <c r="C38" s="244"/>
      <c r="D38" s="244"/>
      <c r="E38" s="244"/>
      <c r="F38" s="244"/>
      <c r="G38" s="1124" t="s">
        <v>504</v>
      </c>
      <c r="H38" s="1125"/>
      <c r="I38" s="1125"/>
      <c r="J38" s="1126"/>
      <c r="K38" s="297" t="s">
        <v>485</v>
      </c>
      <c r="L38" s="297" t="s">
        <v>485</v>
      </c>
      <c r="M38" s="298">
        <v>5</v>
      </c>
      <c r="N38" s="299" t="s">
        <v>485</v>
      </c>
      <c r="O38" s="293"/>
    </row>
    <row r="39" spans="1:16">
      <c r="A39" s="248"/>
      <c r="B39" s="244"/>
      <c r="C39" s="244"/>
      <c r="D39" s="244"/>
      <c r="E39" s="244"/>
      <c r="F39" s="244"/>
      <c r="G39" s="1124" t="s">
        <v>505</v>
      </c>
      <c r="H39" s="1125"/>
      <c r="I39" s="1125"/>
      <c r="J39" s="1126"/>
      <c r="K39" s="300">
        <v>-244043</v>
      </c>
      <c r="L39" s="300">
        <v>-4145</v>
      </c>
      <c r="M39" s="301">
        <v>-5126</v>
      </c>
      <c r="N39" s="302">
        <v>-19.100000000000001</v>
      </c>
      <c r="O39" s="293"/>
    </row>
    <row r="40" spans="1:16" ht="27" customHeight="1">
      <c r="A40" s="248"/>
      <c r="B40" s="244"/>
      <c r="C40" s="244"/>
      <c r="D40" s="244"/>
      <c r="E40" s="244"/>
      <c r="F40" s="244"/>
      <c r="G40" s="1121" t="s">
        <v>506</v>
      </c>
      <c r="H40" s="1122"/>
      <c r="I40" s="1122"/>
      <c r="J40" s="1123"/>
      <c r="K40" s="300">
        <v>-2499092</v>
      </c>
      <c r="L40" s="300">
        <v>-42445</v>
      </c>
      <c r="M40" s="301">
        <v>-37205</v>
      </c>
      <c r="N40" s="302">
        <v>14.1</v>
      </c>
      <c r="O40" s="293"/>
    </row>
    <row r="41" spans="1:16">
      <c r="A41" s="248"/>
      <c r="B41" s="244"/>
      <c r="C41" s="244"/>
      <c r="D41" s="244"/>
      <c r="E41" s="244"/>
      <c r="F41" s="244"/>
      <c r="G41" s="1127" t="s">
        <v>282</v>
      </c>
      <c r="H41" s="1128"/>
      <c r="I41" s="1128"/>
      <c r="J41" s="1129"/>
      <c r="K41" s="294">
        <v>696275</v>
      </c>
      <c r="L41" s="300">
        <v>11826</v>
      </c>
      <c r="M41" s="301">
        <v>15917</v>
      </c>
      <c r="N41" s="302">
        <v>-25.7</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476</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4657690</v>
      </c>
      <c r="J51" s="320">
        <v>76787</v>
      </c>
      <c r="K51" s="321">
        <v>68.8</v>
      </c>
      <c r="L51" s="322">
        <v>61882</v>
      </c>
      <c r="M51" s="323">
        <v>6.7</v>
      </c>
      <c r="N51" s="324">
        <v>62.1</v>
      </c>
    </row>
    <row r="52" spans="1:14">
      <c r="A52" s="248"/>
      <c r="B52" s="244"/>
      <c r="C52" s="244"/>
      <c r="D52" s="244"/>
      <c r="E52" s="244"/>
      <c r="F52" s="244"/>
      <c r="G52" s="325"/>
      <c r="H52" s="326" t="s">
        <v>517</v>
      </c>
      <c r="I52" s="327">
        <v>1719832</v>
      </c>
      <c r="J52" s="328">
        <v>28353</v>
      </c>
      <c r="K52" s="329">
        <v>22.5</v>
      </c>
      <c r="L52" s="330">
        <v>32175</v>
      </c>
      <c r="M52" s="331">
        <v>0</v>
      </c>
      <c r="N52" s="332">
        <v>22.5</v>
      </c>
    </row>
    <row r="53" spans="1:14">
      <c r="A53" s="248"/>
      <c r="B53" s="244"/>
      <c r="C53" s="244"/>
      <c r="D53" s="244"/>
      <c r="E53" s="244"/>
      <c r="F53" s="244"/>
      <c r="G53" s="310" t="s">
        <v>518</v>
      </c>
      <c r="H53" s="311"/>
      <c r="I53" s="319">
        <v>2960833</v>
      </c>
      <c r="J53" s="320">
        <v>49169</v>
      </c>
      <c r="K53" s="321">
        <v>-36</v>
      </c>
      <c r="L53" s="322">
        <v>47569</v>
      </c>
      <c r="M53" s="323">
        <v>-23.1</v>
      </c>
      <c r="N53" s="324">
        <v>-12.9</v>
      </c>
    </row>
    <row r="54" spans="1:14">
      <c r="A54" s="248"/>
      <c r="B54" s="244"/>
      <c r="C54" s="244"/>
      <c r="D54" s="244"/>
      <c r="E54" s="244"/>
      <c r="F54" s="244"/>
      <c r="G54" s="325"/>
      <c r="H54" s="326" t="s">
        <v>517</v>
      </c>
      <c r="I54" s="327">
        <v>859327</v>
      </c>
      <c r="J54" s="328">
        <v>14271</v>
      </c>
      <c r="K54" s="329">
        <v>-49.7</v>
      </c>
      <c r="L54" s="330">
        <v>26255</v>
      </c>
      <c r="M54" s="331">
        <v>-18.399999999999999</v>
      </c>
      <c r="N54" s="332">
        <v>-31.3</v>
      </c>
    </row>
    <row r="55" spans="1:14">
      <c r="A55" s="248"/>
      <c r="B55" s="244"/>
      <c r="C55" s="244"/>
      <c r="D55" s="244"/>
      <c r="E55" s="244"/>
      <c r="F55" s="244"/>
      <c r="G55" s="310" t="s">
        <v>519</v>
      </c>
      <c r="H55" s="311"/>
      <c r="I55" s="319">
        <v>4074609</v>
      </c>
      <c r="J55" s="320">
        <v>68034</v>
      </c>
      <c r="K55" s="321">
        <v>38.4</v>
      </c>
      <c r="L55" s="322">
        <v>50880</v>
      </c>
      <c r="M55" s="323">
        <v>7</v>
      </c>
      <c r="N55" s="324">
        <v>31.4</v>
      </c>
    </row>
    <row r="56" spans="1:14">
      <c r="A56" s="248"/>
      <c r="B56" s="244"/>
      <c r="C56" s="244"/>
      <c r="D56" s="244"/>
      <c r="E56" s="244"/>
      <c r="F56" s="244"/>
      <c r="G56" s="325"/>
      <c r="H56" s="326" t="s">
        <v>517</v>
      </c>
      <c r="I56" s="327">
        <v>2140813</v>
      </c>
      <c r="J56" s="328">
        <v>35745</v>
      </c>
      <c r="K56" s="329">
        <v>150.5</v>
      </c>
      <c r="L56" s="330">
        <v>26879</v>
      </c>
      <c r="M56" s="331">
        <v>2.4</v>
      </c>
      <c r="N56" s="332">
        <v>148.1</v>
      </c>
    </row>
    <row r="57" spans="1:14">
      <c r="A57" s="248"/>
      <c r="B57" s="244"/>
      <c r="C57" s="244"/>
      <c r="D57" s="244"/>
      <c r="E57" s="244"/>
      <c r="F57" s="244"/>
      <c r="G57" s="310" t="s">
        <v>520</v>
      </c>
      <c r="H57" s="311"/>
      <c r="I57" s="319">
        <v>3819080</v>
      </c>
      <c r="J57" s="320">
        <v>64202</v>
      </c>
      <c r="K57" s="321">
        <v>-5.6</v>
      </c>
      <c r="L57" s="322">
        <v>63956</v>
      </c>
      <c r="M57" s="323">
        <v>25.7</v>
      </c>
      <c r="N57" s="324">
        <v>-31.3</v>
      </c>
    </row>
    <row r="58" spans="1:14">
      <c r="A58" s="248"/>
      <c r="B58" s="244"/>
      <c r="C58" s="244"/>
      <c r="D58" s="244"/>
      <c r="E58" s="244"/>
      <c r="F58" s="244"/>
      <c r="G58" s="325"/>
      <c r="H58" s="326" t="s">
        <v>517</v>
      </c>
      <c r="I58" s="327">
        <v>1242251</v>
      </c>
      <c r="J58" s="328">
        <v>20883</v>
      </c>
      <c r="K58" s="329">
        <v>-41.6</v>
      </c>
      <c r="L58" s="330">
        <v>29239</v>
      </c>
      <c r="M58" s="331">
        <v>8.8000000000000007</v>
      </c>
      <c r="N58" s="332">
        <v>-50.4</v>
      </c>
    </row>
    <row r="59" spans="1:14">
      <c r="A59" s="248"/>
      <c r="B59" s="244"/>
      <c r="C59" s="244"/>
      <c r="D59" s="244"/>
      <c r="E59" s="244"/>
      <c r="F59" s="244"/>
      <c r="G59" s="310" t="s">
        <v>521</v>
      </c>
      <c r="H59" s="311"/>
      <c r="I59" s="319">
        <v>3803074</v>
      </c>
      <c r="J59" s="320">
        <v>64591</v>
      </c>
      <c r="K59" s="321">
        <v>0.6</v>
      </c>
      <c r="L59" s="322">
        <v>66255</v>
      </c>
      <c r="M59" s="323">
        <v>3.6</v>
      </c>
      <c r="N59" s="324">
        <v>-3</v>
      </c>
    </row>
    <row r="60" spans="1:14">
      <c r="A60" s="248"/>
      <c r="B60" s="244"/>
      <c r="C60" s="244"/>
      <c r="D60" s="244"/>
      <c r="E60" s="244"/>
      <c r="F60" s="244"/>
      <c r="G60" s="325"/>
      <c r="H60" s="326" t="s">
        <v>517</v>
      </c>
      <c r="I60" s="333">
        <v>986427</v>
      </c>
      <c r="J60" s="328">
        <v>16753</v>
      </c>
      <c r="K60" s="329">
        <v>-19.8</v>
      </c>
      <c r="L60" s="330">
        <v>31822</v>
      </c>
      <c r="M60" s="331">
        <v>8.8000000000000007</v>
      </c>
      <c r="N60" s="332">
        <v>-28.6</v>
      </c>
    </row>
    <row r="61" spans="1:14">
      <c r="A61" s="248"/>
      <c r="B61" s="244"/>
      <c r="C61" s="244"/>
      <c r="D61" s="244"/>
      <c r="E61" s="244"/>
      <c r="F61" s="244"/>
      <c r="G61" s="310" t="s">
        <v>522</v>
      </c>
      <c r="H61" s="334"/>
      <c r="I61" s="335">
        <v>3863057</v>
      </c>
      <c r="J61" s="336">
        <v>64557</v>
      </c>
      <c r="K61" s="337">
        <v>13.2</v>
      </c>
      <c r="L61" s="338">
        <v>58108</v>
      </c>
      <c r="M61" s="339">
        <v>4</v>
      </c>
      <c r="N61" s="324">
        <v>9.1999999999999993</v>
      </c>
    </row>
    <row r="62" spans="1:14">
      <c r="A62" s="248"/>
      <c r="B62" s="244"/>
      <c r="C62" s="244"/>
      <c r="D62" s="244"/>
      <c r="E62" s="244"/>
      <c r="F62" s="244"/>
      <c r="G62" s="325"/>
      <c r="H62" s="326" t="s">
        <v>517</v>
      </c>
      <c r="I62" s="327">
        <v>1389730</v>
      </c>
      <c r="J62" s="328">
        <v>23201</v>
      </c>
      <c r="K62" s="329">
        <v>12.4</v>
      </c>
      <c r="L62" s="330">
        <v>29274</v>
      </c>
      <c r="M62" s="331">
        <v>0.3</v>
      </c>
      <c r="N62" s="332">
        <v>12.1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18.760000000000002</v>
      </c>
      <c r="G47" s="12">
        <v>22.09</v>
      </c>
      <c r="H47" s="12">
        <v>26.31</v>
      </c>
      <c r="I47" s="12">
        <v>29.28</v>
      </c>
      <c r="J47" s="13">
        <v>33.71</v>
      </c>
    </row>
    <row r="48" spans="2:10" ht="57.75" customHeight="1">
      <c r="B48" s="14"/>
      <c r="C48" s="1141" t="s">
        <v>4</v>
      </c>
      <c r="D48" s="1141"/>
      <c r="E48" s="1142"/>
      <c r="F48" s="15">
        <v>9.2200000000000006</v>
      </c>
      <c r="G48" s="16">
        <v>11.83</v>
      </c>
      <c r="H48" s="16">
        <v>8.8000000000000007</v>
      </c>
      <c r="I48" s="16">
        <v>10.58</v>
      </c>
      <c r="J48" s="17">
        <v>8.7200000000000006</v>
      </c>
    </row>
    <row r="49" spans="2:10" ht="57.75" customHeight="1" thickBot="1">
      <c r="B49" s="18"/>
      <c r="C49" s="1143" t="s">
        <v>5</v>
      </c>
      <c r="D49" s="1143"/>
      <c r="E49" s="1144"/>
      <c r="F49" s="19">
        <v>2.0299999999999998</v>
      </c>
      <c r="G49" s="20">
        <v>2.57</v>
      </c>
      <c r="H49" s="20" t="s">
        <v>529</v>
      </c>
      <c r="I49" s="20">
        <v>2.0099999999999998</v>
      </c>
      <c r="J49" s="21" t="s">
        <v>530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531</v>
      </c>
      <c r="D34" s="1151"/>
      <c r="E34" s="1152"/>
      <c r="F34" s="32">
        <v>9.2200000000000006</v>
      </c>
      <c r="G34" s="33">
        <v>11.82</v>
      </c>
      <c r="H34" s="33">
        <v>8.7899999999999991</v>
      </c>
      <c r="I34" s="33">
        <v>10.58</v>
      </c>
      <c r="J34" s="34">
        <v>8.7100000000000009</v>
      </c>
      <c r="K34" s="22"/>
      <c r="L34" s="22"/>
      <c r="M34" s="22"/>
      <c r="N34" s="22"/>
      <c r="O34" s="22"/>
      <c r="P34" s="22"/>
    </row>
    <row r="35" spans="1:16" ht="39" customHeight="1">
      <c r="A35" s="22"/>
      <c r="B35" s="35"/>
      <c r="C35" s="1145" t="s">
        <v>532</v>
      </c>
      <c r="D35" s="1146"/>
      <c r="E35" s="1147"/>
      <c r="F35" s="36">
        <v>6.81</v>
      </c>
      <c r="G35" s="37">
        <v>7.87</v>
      </c>
      <c r="H35" s="37">
        <v>8.81</v>
      </c>
      <c r="I35" s="37">
        <v>8.85</v>
      </c>
      <c r="J35" s="38">
        <v>2.2000000000000002</v>
      </c>
      <c r="K35" s="22"/>
      <c r="L35" s="22"/>
      <c r="M35" s="22"/>
      <c r="N35" s="22"/>
      <c r="O35" s="22"/>
      <c r="P35" s="22"/>
    </row>
    <row r="36" spans="1:16" ht="39" customHeight="1">
      <c r="A36" s="22"/>
      <c r="B36" s="35"/>
      <c r="C36" s="1145" t="s">
        <v>533</v>
      </c>
      <c r="D36" s="1146"/>
      <c r="E36" s="1147"/>
      <c r="F36" s="36">
        <v>0.33</v>
      </c>
      <c r="G36" s="37">
        <v>0.13</v>
      </c>
      <c r="H36" s="37">
        <v>0.65</v>
      </c>
      <c r="I36" s="37">
        <v>0.49</v>
      </c>
      <c r="J36" s="38">
        <v>0.73</v>
      </c>
      <c r="K36" s="22"/>
      <c r="L36" s="22"/>
      <c r="M36" s="22"/>
      <c r="N36" s="22"/>
      <c r="O36" s="22"/>
      <c r="P36" s="22"/>
    </row>
    <row r="37" spans="1:16" ht="39" customHeight="1">
      <c r="A37" s="22"/>
      <c r="B37" s="35"/>
      <c r="C37" s="1145" t="s">
        <v>534</v>
      </c>
      <c r="D37" s="1146"/>
      <c r="E37" s="1147"/>
      <c r="F37" s="36">
        <v>7.0000000000000007E-2</v>
      </c>
      <c r="G37" s="37">
        <v>0.11</v>
      </c>
      <c r="H37" s="37">
        <v>0.06</v>
      </c>
      <c r="I37" s="37">
        <v>0.08</v>
      </c>
      <c r="J37" s="38">
        <v>0.11</v>
      </c>
      <c r="K37" s="22"/>
      <c r="L37" s="22"/>
      <c r="M37" s="22"/>
      <c r="N37" s="22"/>
      <c r="O37" s="22"/>
      <c r="P37" s="22"/>
    </row>
    <row r="38" spans="1:16" ht="39" customHeight="1">
      <c r="A38" s="22"/>
      <c r="B38" s="35"/>
      <c r="C38" s="1145" t="s">
        <v>535</v>
      </c>
      <c r="D38" s="1146"/>
      <c r="E38" s="1147"/>
      <c r="F38" s="36">
        <v>0.05</v>
      </c>
      <c r="G38" s="37">
        <v>0.06</v>
      </c>
      <c r="H38" s="37">
        <v>0</v>
      </c>
      <c r="I38" s="37">
        <v>0.08</v>
      </c>
      <c r="J38" s="38">
        <v>0.1</v>
      </c>
      <c r="K38" s="22"/>
      <c r="L38" s="22"/>
      <c r="M38" s="22"/>
      <c r="N38" s="22"/>
      <c r="O38" s="22"/>
      <c r="P38" s="22"/>
    </row>
    <row r="39" spans="1:16" ht="39" customHeight="1">
      <c r="A39" s="22"/>
      <c r="B39" s="35"/>
      <c r="C39" s="1145" t="s">
        <v>536</v>
      </c>
      <c r="D39" s="1146"/>
      <c r="E39" s="1147"/>
      <c r="F39" s="36">
        <v>0.08</v>
      </c>
      <c r="G39" s="37">
        <v>0.08</v>
      </c>
      <c r="H39" s="37">
        <v>0.05</v>
      </c>
      <c r="I39" s="37">
        <v>7.0000000000000007E-2</v>
      </c>
      <c r="J39" s="38">
        <v>0.09</v>
      </c>
      <c r="K39" s="22"/>
      <c r="L39" s="22"/>
      <c r="M39" s="22"/>
      <c r="N39" s="22"/>
      <c r="O39" s="22"/>
      <c r="P39" s="22"/>
    </row>
    <row r="40" spans="1:16" ht="39" customHeight="1">
      <c r="A40" s="22"/>
      <c r="B40" s="35"/>
      <c r="C40" s="1145" t="s">
        <v>537</v>
      </c>
      <c r="D40" s="1146"/>
      <c r="E40" s="1147"/>
      <c r="F40" s="36">
        <v>1.0900000000000001</v>
      </c>
      <c r="G40" s="37">
        <v>0.47</v>
      </c>
      <c r="H40" s="37" t="s">
        <v>538</v>
      </c>
      <c r="I40" s="37">
        <v>0.88</v>
      </c>
      <c r="J40" s="38">
        <v>0.08</v>
      </c>
      <c r="K40" s="22"/>
      <c r="L40" s="22"/>
      <c r="M40" s="22"/>
      <c r="N40" s="22"/>
      <c r="O40" s="22"/>
      <c r="P40" s="22"/>
    </row>
    <row r="41" spans="1:16" ht="39" customHeight="1">
      <c r="A41" s="22"/>
      <c r="B41" s="35"/>
      <c r="C41" s="1145" t="s">
        <v>539</v>
      </c>
      <c r="D41" s="1146"/>
      <c r="E41" s="1147"/>
      <c r="F41" s="36">
        <v>0.01</v>
      </c>
      <c r="G41" s="37">
        <v>0.03</v>
      </c>
      <c r="H41" s="37">
        <v>0.02</v>
      </c>
      <c r="I41" s="37">
        <v>0.03</v>
      </c>
      <c r="J41" s="38">
        <v>0.03</v>
      </c>
      <c r="K41" s="22"/>
      <c r="L41" s="22"/>
      <c r="M41" s="22"/>
      <c r="N41" s="22"/>
      <c r="O41" s="22"/>
      <c r="P41" s="22"/>
    </row>
    <row r="42" spans="1:16" ht="39" customHeight="1">
      <c r="A42" s="22"/>
      <c r="B42" s="39"/>
      <c r="C42" s="1145" t="s">
        <v>540</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541</v>
      </c>
      <c r="D43" s="1149"/>
      <c r="E43" s="1150"/>
      <c r="F43" s="41">
        <v>0.02</v>
      </c>
      <c r="G43" s="42">
        <v>0.02</v>
      </c>
      <c r="H43" s="42">
        <v>0.02</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3223</v>
      </c>
      <c r="L45" s="60">
        <v>3251</v>
      </c>
      <c r="M45" s="60">
        <v>3062</v>
      </c>
      <c r="N45" s="60">
        <v>2961</v>
      </c>
      <c r="O45" s="61">
        <v>2872</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517</v>
      </c>
      <c r="L48" s="64">
        <v>487</v>
      </c>
      <c r="M48" s="64">
        <v>499</v>
      </c>
      <c r="N48" s="64">
        <v>532</v>
      </c>
      <c r="O48" s="65">
        <v>567</v>
      </c>
      <c r="P48" s="48"/>
      <c r="Q48" s="48"/>
      <c r="R48" s="48"/>
      <c r="S48" s="48"/>
      <c r="T48" s="48"/>
      <c r="U48" s="48"/>
    </row>
    <row r="49" spans="1:21" ht="30.75" customHeight="1">
      <c r="A49" s="48"/>
      <c r="B49" s="1163"/>
      <c r="C49" s="1164"/>
      <c r="D49" s="62"/>
      <c r="E49" s="1155" t="s">
        <v>16</v>
      </c>
      <c r="F49" s="1155"/>
      <c r="G49" s="1155"/>
      <c r="H49" s="1155"/>
      <c r="I49" s="1155"/>
      <c r="J49" s="1156"/>
      <c r="K49" s="63" t="s">
        <v>485</v>
      </c>
      <c r="L49" s="64" t="s">
        <v>485</v>
      </c>
      <c r="M49" s="64" t="s">
        <v>485</v>
      </c>
      <c r="N49" s="64" t="s">
        <v>485</v>
      </c>
      <c r="O49" s="65" t="s">
        <v>485</v>
      </c>
      <c r="P49" s="48"/>
      <c r="Q49" s="48"/>
      <c r="R49" s="48"/>
      <c r="S49" s="48"/>
      <c r="T49" s="48"/>
      <c r="U49" s="48"/>
    </row>
    <row r="50" spans="1:21" ht="30.75" customHeight="1">
      <c r="A50" s="48"/>
      <c r="B50" s="1163"/>
      <c r="C50" s="1164"/>
      <c r="D50" s="62"/>
      <c r="E50" s="1155" t="s">
        <v>17</v>
      </c>
      <c r="F50" s="1155"/>
      <c r="G50" s="1155"/>
      <c r="H50" s="1155"/>
      <c r="I50" s="1155"/>
      <c r="J50" s="1156"/>
      <c r="K50" s="63" t="s">
        <v>485</v>
      </c>
      <c r="L50" s="64" t="s">
        <v>485</v>
      </c>
      <c r="M50" s="64" t="s">
        <v>485</v>
      </c>
      <c r="N50" s="64" t="s">
        <v>485</v>
      </c>
      <c r="O50" s="65" t="s">
        <v>485</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2704</v>
      </c>
      <c r="L52" s="64">
        <v>2722</v>
      </c>
      <c r="M52" s="64">
        <v>2896</v>
      </c>
      <c r="N52" s="64">
        <v>2672</v>
      </c>
      <c r="O52" s="65">
        <v>2742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1036</v>
      </c>
      <c r="L53" s="69">
        <v>1016</v>
      </c>
      <c r="M53" s="69">
        <v>665</v>
      </c>
      <c r="N53" s="69">
        <v>821</v>
      </c>
      <c r="O53" s="70">
        <v>697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2016-05-01T06:02:29Z</cp:lastPrinted>
  <dcterms:created xsi:type="dcterms:W3CDTF">2016-02-15T02:23:51Z</dcterms:created>
  <dcterms:modified xsi:type="dcterms:W3CDTF">2016-05-01T06:03:00Z</dcterms:modified>
</cp:coreProperties>
</file>