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6528" activeTab="0"/>
  </bookViews>
  <sheets>
    <sheet name="表１　推移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<sst xmlns="http://schemas.openxmlformats.org/spreadsheetml/2006/main" count="90" uniqueCount="49">
  <si>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表１ 大分県の商店数、従業者数、年間商品販売額の推移</t>
  </si>
  <si>
    <t>区         分</t>
  </si>
  <si>
    <t>６  ０  年</t>
  </si>
  <si>
    <t>６ ３ 年</t>
  </si>
  <si>
    <t>３ 年</t>
  </si>
  <si>
    <t>６ 年</t>
  </si>
  <si>
    <t>９ 年</t>
  </si>
  <si>
    <t>実数</t>
  </si>
  <si>
    <t>対前回</t>
  </si>
  <si>
    <t>増減率</t>
  </si>
  <si>
    <t>指数</t>
  </si>
  <si>
    <t>構成比</t>
  </si>
  <si>
    <t>増減数</t>
  </si>
  <si>
    <t>（％）</t>
  </si>
  <si>
    <t>(S60=100)</t>
  </si>
  <si>
    <t>商店数</t>
  </si>
  <si>
    <t>合   計（店）</t>
  </si>
  <si>
    <t>△5.0</t>
  </si>
  <si>
    <t>△1.6</t>
  </si>
  <si>
    <t>△8.2</t>
  </si>
  <si>
    <t>△3.6</t>
  </si>
  <si>
    <t>卸売業</t>
  </si>
  <si>
    <t>△2.1</t>
  </si>
  <si>
    <t>△8.4</t>
  </si>
  <si>
    <t>△0.7</t>
  </si>
  <si>
    <t>小売業</t>
  </si>
  <si>
    <t>△5.5</t>
  </si>
  <si>
    <t>△4.2</t>
  </si>
  <si>
    <t>従業者数</t>
  </si>
  <si>
    <t>合   計（人）</t>
  </si>
  <si>
    <t>△0.4</t>
  </si>
  <si>
    <t>△0.3</t>
  </si>
  <si>
    <t>△2.8</t>
  </si>
  <si>
    <t>△1.4</t>
  </si>
  <si>
    <t>△0.6</t>
  </si>
  <si>
    <t>△0.1</t>
  </si>
  <si>
    <t>年間商品</t>
  </si>
  <si>
    <t>合   計（億円）</t>
  </si>
  <si>
    <t>販売額</t>
  </si>
  <si>
    <t>△３５</t>
  </si>
  <si>
    <t>△0.2</t>
  </si>
  <si>
    <t>△2.3</t>
  </si>
  <si>
    <t>(注）３年の対６３年増加率は、産業分類改定前の数値によるものである。</t>
  </si>
  <si>
    <t>６０年</t>
  </si>
  <si>
    <t>６３年</t>
  </si>
  <si>
    <t>３年</t>
  </si>
  <si>
    <t>６年</t>
  </si>
  <si>
    <t>９年</t>
  </si>
  <si>
    <t>年間商品販売額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</si>
</sst>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_);[Red]\(#,##0.0\)"/>
    <numFmt numFmtId="180" formatCode="0.0;&quot;△ &quot;0.0"/>
    <numFmt numFmtId="181" formatCode="#,##0.00;&quot;△ &quot;#,##0.00"/>
    <numFmt numFmtId="182" formatCode="0.000%"/>
    <numFmt numFmtId="183" formatCode="0.0%"/>
    <numFmt numFmtId="184" formatCode="[&lt;=999]000;000\-00"/>
    <numFmt numFmtId="185" formatCode="0.0_ "/>
    <numFmt numFmtId="186" formatCode="0.00_ "/>
    <numFmt numFmtId="187" formatCode="0.000_ "/>
    <numFmt numFmtId="188" formatCode="0.000000"/>
    <numFmt numFmtId="189" formatCode="0.00000"/>
    <numFmt numFmtId="190" formatCode="0.0000000"/>
    <numFmt numFmtId="191" formatCode="0.00000000"/>
    <numFmt numFmtId="192" formatCode="0.000000000"/>
    <numFmt numFmtId="193" formatCode="0.0000"/>
    <numFmt numFmtId="194" formatCode="0.000"/>
    <numFmt numFmtId="195" formatCode="0.0"/>
    <numFmt numFmtId="196" formatCode="0;&quot;△ &quot;0"/>
    <numFmt numFmtId="197" formatCode="0.0_);[Red]\(0.0\)"/>
  </numFmts>
  <fonts count="7">
    <font>
      <sz val="11"/>
      <name val="ＭＳ Ｐゴシック"/>
      <family val="0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38" fontId="1" fillId="0" borderId="4" xfId="16" applyFont="1" applyBorder="1" applyAlignment="1">
      <alignment/>
    </xf>
    <xf numFmtId="177" fontId="1" fillId="0" borderId="4" xfId="16" applyNumberFormat="1" applyFont="1" applyBorder="1" applyAlignment="1">
      <alignment/>
    </xf>
    <xf numFmtId="196" fontId="1" fillId="0" borderId="4" xfId="0" applyNumberFormat="1" applyFont="1" applyBorder="1" applyAlignment="1">
      <alignment horizontal="right"/>
    </xf>
    <xf numFmtId="197" fontId="1" fillId="0" borderId="4" xfId="0" applyNumberFormat="1" applyFont="1" applyBorder="1" applyAlignment="1">
      <alignment horizontal="right"/>
    </xf>
    <xf numFmtId="195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/>
    </xf>
    <xf numFmtId="185" fontId="1" fillId="0" borderId="4" xfId="0" applyNumberFormat="1" applyFont="1" applyBorder="1" applyAlignment="1">
      <alignment/>
    </xf>
    <xf numFmtId="185" fontId="1" fillId="0" borderId="4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38" fontId="1" fillId="0" borderId="7" xfId="16" applyFont="1" applyBorder="1" applyAlignment="1">
      <alignment/>
    </xf>
    <xf numFmtId="177" fontId="1" fillId="0" borderId="7" xfId="16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197" fontId="1" fillId="0" borderId="7" xfId="0" applyNumberFormat="1" applyFont="1" applyBorder="1" applyAlignment="1">
      <alignment horizontal="right"/>
    </xf>
    <xf numFmtId="195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195" fontId="1" fillId="0" borderId="7" xfId="0" applyNumberFormat="1" applyFont="1" applyBorder="1" applyAlignment="1">
      <alignment horizontal="right"/>
    </xf>
    <xf numFmtId="180" fontId="1" fillId="0" borderId="7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197" fontId="1" fillId="0" borderId="7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77" fontId="1" fillId="0" borderId="7" xfId="16" applyNumberFormat="1" applyFont="1" applyBorder="1" applyAlignment="1">
      <alignment horizontal="right"/>
    </xf>
    <xf numFmtId="38" fontId="1" fillId="0" borderId="0" xfId="16" applyFont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ＭＳ Ｐゴシック"/>
                <a:ea typeface="ＭＳ Ｐゴシック"/>
                <a:cs typeface="ＭＳ Ｐゴシック"/>
              </a:rPr>
              <a:t>大分県商業の推移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6725"/>
          <c:w val="0.736"/>
          <c:h val="0.7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'表１　推移'!$K$29</c:f>
              <c:strCache>
                <c:ptCount val="1"/>
                <c:pt idx="0">
                  <c:v>商店数</c:v>
                </c:pt>
              </c:strCache>
            </c:strRef>
          </c:tx>
          <c:spPr>
            <a:gradFill rotWithShape="1">
              <a:gsLst>
                <a:gs pos="0">
                  <a:srgbClr val="800080"/>
                </a:gs>
                <a:gs pos="100000">
                  <a:srgbClr val="F2E5F2"/>
                </a:gs>
              </a:gsLst>
              <a:path path="rect">
                <a:fillToRect r="100000" b="100000"/>
              </a:path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　推移'!$L$28:$P$28</c:f>
              <c:strCache>
                <c:ptCount val="5"/>
                <c:pt idx="0">
                  <c:v>６０年</c:v>
                </c:pt>
                <c:pt idx="1">
                  <c:v>６３年</c:v>
                </c:pt>
                <c:pt idx="2">
                  <c:v>３年</c:v>
                </c:pt>
                <c:pt idx="3">
                  <c:v>６年</c:v>
                </c:pt>
                <c:pt idx="4">
                  <c:v>９年</c:v>
                </c:pt>
              </c:strCache>
            </c:strRef>
          </c:cat>
          <c:val>
            <c:numRef>
              <c:f>'表１　推移'!$L$29:$P$29</c:f>
              <c:numCache>
                <c:ptCount val="5"/>
                <c:pt idx="0">
                  <c:v>100</c:v>
                </c:pt>
                <c:pt idx="1">
                  <c:v>98.4</c:v>
                </c:pt>
                <c:pt idx="2">
                  <c:v>99.4</c:v>
                </c:pt>
                <c:pt idx="3">
                  <c:v>91.3</c:v>
                </c:pt>
                <c:pt idx="4">
                  <c:v>87.9</c:v>
                </c:pt>
              </c:numCache>
            </c:numRef>
          </c:val>
        </c:ser>
        <c:ser>
          <c:idx val="0"/>
          <c:order val="1"/>
          <c:tx>
            <c:strRef>
              <c:f>'表１　推移'!$K$30</c:f>
              <c:strCache>
                <c:ptCount val="1"/>
                <c:pt idx="0">
                  <c:v>従業者数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2D2D4B"/>
                </a:gs>
              </a:gsLst>
              <a:path path="rect">
                <a:fillToRect r="100000" b="100000"/>
              </a:path>
            </a:gradFill>
            <a:ln w="127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　推移'!$L$28:$P$28</c:f>
              <c:strCache>
                <c:ptCount val="5"/>
                <c:pt idx="0">
                  <c:v>６０年</c:v>
                </c:pt>
                <c:pt idx="1">
                  <c:v>６３年</c:v>
                </c:pt>
                <c:pt idx="2">
                  <c:v>３年</c:v>
                </c:pt>
                <c:pt idx="3">
                  <c:v>６年</c:v>
                </c:pt>
                <c:pt idx="4">
                  <c:v>９年</c:v>
                </c:pt>
              </c:strCache>
            </c:strRef>
          </c:cat>
          <c:val>
            <c:numRef>
              <c:f>'表１　推移'!$L$30:$P$30</c:f>
              <c:numCache>
                <c:ptCount val="5"/>
                <c:pt idx="0">
                  <c:v>100</c:v>
                </c:pt>
                <c:pt idx="1">
                  <c:v>104.5</c:v>
                </c:pt>
                <c:pt idx="2">
                  <c:v>106.9</c:v>
                </c:pt>
                <c:pt idx="3">
                  <c:v>107.2</c:v>
                </c:pt>
                <c:pt idx="4">
                  <c:v>106.9</c:v>
                </c:pt>
              </c:numCache>
            </c:numRef>
          </c:val>
        </c:ser>
        <c:overlap val="-10"/>
        <c:gapWidth val="130"/>
        <c:axId val="17713728"/>
        <c:axId val="25205825"/>
      </c:barChart>
      <c:lineChart>
        <c:grouping val="standard"/>
        <c:varyColors val="0"/>
        <c:ser>
          <c:idx val="2"/>
          <c:order val="2"/>
          <c:tx>
            <c:strRef>
              <c:f>'表１　推移'!$K$31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'表１　推移'!$L$28:$P$28</c:f>
              <c:strCache>
                <c:ptCount val="5"/>
                <c:pt idx="0">
                  <c:v>６０年</c:v>
                </c:pt>
                <c:pt idx="1">
                  <c:v>６３年</c:v>
                </c:pt>
                <c:pt idx="2">
                  <c:v>３年</c:v>
                </c:pt>
                <c:pt idx="3">
                  <c:v>６年</c:v>
                </c:pt>
                <c:pt idx="4">
                  <c:v>９年</c:v>
                </c:pt>
              </c:strCache>
            </c:strRef>
          </c:cat>
          <c:val>
            <c:numRef>
              <c:f>'表１　推移'!$L$31:$P$31</c:f>
              <c:numCache>
                <c:ptCount val="5"/>
                <c:pt idx="0">
                  <c:v>100</c:v>
                </c:pt>
                <c:pt idx="1">
                  <c:v>100.7</c:v>
                </c:pt>
                <c:pt idx="2">
                  <c:v>121.7</c:v>
                </c:pt>
                <c:pt idx="3">
                  <c:v>126.8</c:v>
                </c:pt>
                <c:pt idx="4">
                  <c:v>130</c:v>
                </c:pt>
              </c:numCache>
            </c:numRef>
          </c:val>
          <c:smooth val="0"/>
        </c:ser>
        <c:axId val="25525834"/>
        <c:axId val="28405915"/>
      </c:lineChart>
      <c:catAx>
        <c:axId val="17713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05825"/>
        <c:crosses val="autoZero"/>
        <c:auto val="1"/>
        <c:lblOffset val="100"/>
        <c:noMultiLvlLbl val="0"/>
      </c:catAx>
      <c:valAx>
        <c:axId val="25205825"/>
        <c:scaling>
          <c:orientation val="minMax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3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13728"/>
        <c:crossesAt val="1"/>
        <c:crossBetween val="between"/>
        <c:dispUnits/>
        <c:majorUnit val="10"/>
      </c:valAx>
      <c:catAx>
        <c:axId val="25525834"/>
        <c:scaling>
          <c:orientation val="minMax"/>
        </c:scaling>
        <c:axPos val="b"/>
        <c:delete val="1"/>
        <c:majorTickMark val="in"/>
        <c:minorTickMark val="none"/>
        <c:tickLblPos val="nextTo"/>
        <c:crossAx val="28405915"/>
        <c:crosses val="autoZero"/>
        <c:auto val="0"/>
        <c:lblOffset val="100"/>
        <c:noMultiLvlLbl val="0"/>
      </c:catAx>
      <c:valAx>
        <c:axId val="28405915"/>
        <c:scaling>
          <c:orientation val="minMax"/>
        </c:scaling>
        <c:axPos val="l"/>
        <c:delete val="1"/>
        <c:majorTickMark val="in"/>
        <c:minorTickMark val="none"/>
        <c:tickLblPos val="nextTo"/>
        <c:crossAx val="25525834"/>
        <c:crossesAt val="1"/>
        <c:crossBetween val="between"/>
        <c:dispUnits/>
      </c:valAx>
      <c:spPr>
        <a:solidFill>
          <a:srgbClr val="CCFFFF"/>
        </a:solidFill>
      </c:spPr>
    </c:plotArea>
    <c:legend>
      <c:legendPos val="r"/>
      <c:layout>
        <c:manualLayout>
          <c:xMode val="edge"/>
          <c:yMode val="edge"/>
          <c:x val="0.7995"/>
          <c:y val="0.43125"/>
          <c:w val="0.19925"/>
          <c:h val="0.228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0.67125</cdr:x>
      <cdr:y>0.15</cdr:y>
    </cdr:from>
    <cdr:to>
      <cdr:x>0.7835</cdr:x>
      <cdr:y>0.1885</cdr:y>
    </cdr:to>
    <cdr:sp>
      <cdr:nvSpPr>
        <cdr:cNvPr id="1" name="TextBox 1"/>
        <cdr:cNvSpPr txBox="1">
          <a:spLocks noChangeArrowheads="1"/>
        </cdr:cNvSpPr>
      </cdr:nvSpPr>
      <cdr:spPr>
        <a:xfrm>
          <a:off x="5800725" y="628650"/>
          <a:ext cx="971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（昭和６０＝１００）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16</xdr:row>
      <xdr:rowOff>200025</xdr:rowOff>
    </xdr:from>
    <xdr:to>
      <xdr:col>21</xdr:col>
      <xdr:colOff>238125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2314575" y="4667250"/>
        <a:ext cx="86487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31"/>
  <sheetViews>
    <sheetView showGridLines="0" tabSelected="1" zoomScale="75" zoomScaleNormal="75" workbookViewId="0" topLeftCell="A16">
      <selection activeCell="W33" sqref="W33"/>
    </sheetView>
  </sheetViews>
  <sheetFormatPr defaultColWidth="9.00390625" defaultRowHeight="13.5"/>
  <cols>
    <col min="1" max="1" width="1.00390625" style="1" customWidth="1"/>
    <col min="2" max="2" width="7.75390625" style="1" customWidth="1"/>
    <col min="3" max="3" width="10.875" style="1" customWidth="1"/>
    <col min="4" max="4" width="7.125" style="1" customWidth="1"/>
    <col min="5" max="5" width="7.00390625" style="1" customWidth="1"/>
    <col min="6" max="6" width="6.00390625" style="1" customWidth="1"/>
    <col min="7" max="7" width="7.375" style="1" customWidth="1"/>
    <col min="8" max="8" width="6.125" style="1" customWidth="1"/>
    <col min="9" max="9" width="7.125" style="1" customWidth="1"/>
    <col min="10" max="10" width="7.50390625" style="1" customWidth="1"/>
    <col min="11" max="11" width="5.50390625" style="1" customWidth="1"/>
    <col min="12" max="12" width="7.625" style="1" customWidth="1"/>
    <col min="13" max="13" width="6.00390625" style="1" customWidth="1"/>
    <col min="14" max="14" width="7.00390625" style="1" customWidth="1"/>
    <col min="15" max="15" width="6.75390625" style="1" customWidth="1"/>
    <col min="16" max="16" width="6.00390625" style="1" customWidth="1"/>
    <col min="17" max="17" width="7.375" style="1" customWidth="1"/>
    <col min="18" max="18" width="6.125" style="1" customWidth="1"/>
    <col min="19" max="19" width="6.75390625" style="1" bestFit="1" customWidth="1"/>
    <col min="20" max="20" width="7.875" style="1" customWidth="1"/>
    <col min="21" max="21" width="5.875" style="1" customWidth="1"/>
    <col min="22" max="22" width="7.375" style="1" customWidth="1"/>
    <col min="23" max="23" width="6.75390625" style="1" customWidth="1"/>
    <col min="24" max="24" width="6.625" style="1" customWidth="1"/>
    <col min="25" max="25" width="8.25390625" style="1" customWidth="1"/>
    <col min="26" max="26" width="7.125" style="1" customWidth="1"/>
    <col min="27" max="27" width="7.375" style="1" customWidth="1"/>
    <col min="28" max="28" width="8.00390625" style="1" customWidth="1"/>
    <col min="29" max="29" width="9.00390625" style="1" customWidth="1"/>
    <col min="30" max="30" width="10.875" style="1" customWidth="1"/>
    <col min="31" max="16384" width="9.00390625" style="1" customWidth="1"/>
  </cols>
  <sheetData>
    <row r="2" ht="16.5" customHeight="1">
      <c r="B2" s="2" t="s">
        <v>0</v>
      </c>
    </row>
    <row r="3" ht="14.25" customHeight="1"/>
    <row r="4" spans="2:28" ht="12.75">
      <c r="B4" s="35" t="s">
        <v>1</v>
      </c>
      <c r="C4" s="36"/>
      <c r="D4" s="44" t="s">
        <v>2</v>
      </c>
      <c r="E4" s="45"/>
      <c r="F4" s="45"/>
      <c r="G4" s="45"/>
      <c r="H4" s="46"/>
      <c r="I4" s="44" t="s">
        <v>3</v>
      </c>
      <c r="J4" s="45"/>
      <c r="K4" s="45"/>
      <c r="L4" s="45"/>
      <c r="M4" s="46"/>
      <c r="N4" s="44" t="s">
        <v>4</v>
      </c>
      <c r="O4" s="45"/>
      <c r="P4" s="45"/>
      <c r="Q4" s="45"/>
      <c r="R4" s="46"/>
      <c r="S4" s="44" t="s">
        <v>5</v>
      </c>
      <c r="T4" s="45"/>
      <c r="U4" s="45"/>
      <c r="V4" s="45"/>
      <c r="W4" s="46"/>
      <c r="X4" s="44" t="s">
        <v>6</v>
      </c>
      <c r="Y4" s="45"/>
      <c r="Z4" s="45"/>
      <c r="AA4" s="45"/>
      <c r="AB4" s="46"/>
    </row>
    <row r="5" spans="2:28" ht="14.25" customHeight="1">
      <c r="B5" s="37"/>
      <c r="C5" s="38"/>
      <c r="D5" s="37" t="s">
        <v>7</v>
      </c>
      <c r="E5" s="3" t="s">
        <v>8</v>
      </c>
      <c r="F5" s="4" t="s">
        <v>9</v>
      </c>
      <c r="G5" s="5" t="s">
        <v>10</v>
      </c>
      <c r="H5" s="37" t="s">
        <v>11</v>
      </c>
      <c r="I5" s="37" t="s">
        <v>7</v>
      </c>
      <c r="J5" s="3" t="s">
        <v>8</v>
      </c>
      <c r="K5" s="4" t="s">
        <v>9</v>
      </c>
      <c r="L5" s="5" t="s">
        <v>10</v>
      </c>
      <c r="M5" s="43" t="s">
        <v>11</v>
      </c>
      <c r="N5" s="37" t="s">
        <v>7</v>
      </c>
      <c r="O5" s="3" t="s">
        <v>8</v>
      </c>
      <c r="P5" s="4" t="s">
        <v>9</v>
      </c>
      <c r="Q5" s="5" t="s">
        <v>10</v>
      </c>
      <c r="R5" s="41" t="s">
        <v>11</v>
      </c>
      <c r="S5" s="41" t="s">
        <v>7</v>
      </c>
      <c r="T5" s="3" t="s">
        <v>8</v>
      </c>
      <c r="U5" s="4" t="s">
        <v>9</v>
      </c>
      <c r="V5" s="5" t="s">
        <v>10</v>
      </c>
      <c r="W5" s="41" t="s">
        <v>11</v>
      </c>
      <c r="X5" s="41" t="s">
        <v>7</v>
      </c>
      <c r="Y5" s="3" t="s">
        <v>8</v>
      </c>
      <c r="Z5" s="4" t="s">
        <v>9</v>
      </c>
      <c r="AA5" s="5" t="s">
        <v>10</v>
      </c>
      <c r="AB5" s="6" t="s">
        <v>11</v>
      </c>
    </row>
    <row r="6" spans="2:28" ht="12">
      <c r="B6" s="39"/>
      <c r="C6" s="40"/>
      <c r="D6" s="39"/>
      <c r="E6" s="7" t="s">
        <v>12</v>
      </c>
      <c r="F6" s="8" t="s">
        <v>13</v>
      </c>
      <c r="G6" s="9" t="s">
        <v>14</v>
      </c>
      <c r="H6" s="39"/>
      <c r="I6" s="39"/>
      <c r="J6" s="7" t="s">
        <v>12</v>
      </c>
      <c r="K6" s="8" t="s">
        <v>13</v>
      </c>
      <c r="L6" s="9" t="s">
        <v>14</v>
      </c>
      <c r="M6" s="42"/>
      <c r="N6" s="39"/>
      <c r="O6" s="7" t="s">
        <v>12</v>
      </c>
      <c r="P6" s="8" t="s">
        <v>13</v>
      </c>
      <c r="Q6" s="9" t="s">
        <v>14</v>
      </c>
      <c r="R6" s="42"/>
      <c r="S6" s="42"/>
      <c r="T6" s="7" t="s">
        <v>12</v>
      </c>
      <c r="U6" s="8" t="s">
        <v>13</v>
      </c>
      <c r="V6" s="9" t="s">
        <v>14</v>
      </c>
      <c r="W6" s="42"/>
      <c r="X6" s="42"/>
      <c r="Y6" s="7" t="s">
        <v>12</v>
      </c>
      <c r="Z6" s="8" t="s">
        <v>13</v>
      </c>
      <c r="AA6" s="9" t="s">
        <v>14</v>
      </c>
      <c r="AB6" s="10"/>
    </row>
    <row r="7" spans="2:28" ht="27" customHeight="1">
      <c r="B7" s="41" t="s">
        <v>15</v>
      </c>
      <c r="C7" s="11" t="s">
        <v>16</v>
      </c>
      <c r="D7" s="12">
        <f>SUM(D8:D9)</f>
        <v>23188</v>
      </c>
      <c r="E7" s="13">
        <v>-1229</v>
      </c>
      <c r="F7" s="14" t="s">
        <v>17</v>
      </c>
      <c r="G7" s="15">
        <v>100</v>
      </c>
      <c r="H7" s="16">
        <v>100</v>
      </c>
      <c r="I7" s="12">
        <f>SUM(I8:I9)</f>
        <v>22806</v>
      </c>
      <c r="J7" s="13">
        <f aca="true" t="shared" si="0" ref="J7:J15">I7-D7</f>
        <v>-382</v>
      </c>
      <c r="K7" s="17" t="s">
        <v>18</v>
      </c>
      <c r="L7" s="15">
        <f aca="true" t="shared" si="1" ref="L7:L15">I7/D7%</f>
        <v>98.35259617043299</v>
      </c>
      <c r="M7" s="16">
        <v>100</v>
      </c>
      <c r="N7" s="12">
        <f>SUM(N8:N9)</f>
        <v>23060</v>
      </c>
      <c r="O7" s="12">
        <f aca="true" t="shared" si="2" ref="O7:O15">N7-I7</f>
        <v>254</v>
      </c>
      <c r="P7" s="18">
        <v>1.1</v>
      </c>
      <c r="Q7" s="19">
        <f aca="true" t="shared" si="3" ref="Q7:Q15">N7/D7%</f>
        <v>99.44799033983095</v>
      </c>
      <c r="R7" s="16">
        <v>100</v>
      </c>
      <c r="S7" s="12">
        <f>SUM(S8:S9)</f>
        <v>21164</v>
      </c>
      <c r="T7" s="13">
        <f aca="true" t="shared" si="4" ref="T7:T15">S7-N7</f>
        <v>-1896</v>
      </c>
      <c r="U7" s="17" t="s">
        <v>19</v>
      </c>
      <c r="V7" s="20">
        <f aca="true" t="shared" si="5" ref="V7:V15">S7/D7%</f>
        <v>91.27134724857684</v>
      </c>
      <c r="W7" s="16">
        <v>100</v>
      </c>
      <c r="X7" s="12">
        <f>SUM(X8:X9)</f>
        <v>20392</v>
      </c>
      <c r="Y7" s="13">
        <f aca="true" t="shared" si="6" ref="Y7:Y15">X7-S7</f>
        <v>-772</v>
      </c>
      <c r="Z7" s="17" t="s">
        <v>20</v>
      </c>
      <c r="AA7" s="20">
        <f aca="true" t="shared" si="7" ref="AA7:AA15">X7/D7%</f>
        <v>87.94203898568225</v>
      </c>
      <c r="AB7" s="16">
        <v>100</v>
      </c>
    </row>
    <row r="8" spans="2:28" ht="27" customHeight="1">
      <c r="B8" s="41"/>
      <c r="C8" s="21" t="s">
        <v>21</v>
      </c>
      <c r="D8" s="22">
        <v>3424</v>
      </c>
      <c r="E8" s="23">
        <v>-75</v>
      </c>
      <c r="F8" s="24" t="s">
        <v>22</v>
      </c>
      <c r="G8" s="25">
        <v>100</v>
      </c>
      <c r="H8" s="26">
        <f>(D8/D7)*100</f>
        <v>14.766258409522168</v>
      </c>
      <c r="I8" s="22">
        <v>3452</v>
      </c>
      <c r="J8" s="13">
        <f t="shared" si="0"/>
        <v>28</v>
      </c>
      <c r="K8" s="27">
        <v>0.8</v>
      </c>
      <c r="L8" s="15">
        <f t="shared" si="1"/>
        <v>100.81775700934578</v>
      </c>
      <c r="M8" s="26">
        <f>(I8/I7)*100</f>
        <v>15.136367622555468</v>
      </c>
      <c r="N8" s="22">
        <v>3647</v>
      </c>
      <c r="O8" s="12">
        <f t="shared" si="2"/>
        <v>195</v>
      </c>
      <c r="P8" s="27">
        <v>12.9</v>
      </c>
      <c r="Q8" s="19">
        <f t="shared" si="3"/>
        <v>106.51285046728971</v>
      </c>
      <c r="R8" s="26">
        <f>(N8/N7)*100</f>
        <v>15.815264527320036</v>
      </c>
      <c r="S8" s="22">
        <v>3342</v>
      </c>
      <c r="T8" s="13">
        <f t="shared" si="4"/>
        <v>-305</v>
      </c>
      <c r="U8" s="28" t="s">
        <v>23</v>
      </c>
      <c r="V8" s="20">
        <f t="shared" si="5"/>
        <v>97.60514018691588</v>
      </c>
      <c r="W8" s="26">
        <f>(S8/S7)*100</f>
        <v>15.79096579096579</v>
      </c>
      <c r="X8" s="22">
        <v>3319</v>
      </c>
      <c r="Y8" s="13">
        <f t="shared" si="6"/>
        <v>-23</v>
      </c>
      <c r="Z8" s="24" t="s">
        <v>24</v>
      </c>
      <c r="AA8" s="20">
        <f t="shared" si="7"/>
        <v>96.93341121495327</v>
      </c>
      <c r="AB8" s="26">
        <f>(X8/X7)*100</f>
        <v>16.275990584542956</v>
      </c>
    </row>
    <row r="9" spans="2:28" ht="27" customHeight="1">
      <c r="B9" s="42"/>
      <c r="C9" s="21" t="s">
        <v>25</v>
      </c>
      <c r="D9" s="22">
        <v>19764</v>
      </c>
      <c r="E9" s="23">
        <v>-1154</v>
      </c>
      <c r="F9" s="24" t="s">
        <v>26</v>
      </c>
      <c r="G9" s="25">
        <v>100</v>
      </c>
      <c r="H9" s="26">
        <f>(D9/D7)*100</f>
        <v>85.23374159047783</v>
      </c>
      <c r="I9" s="22">
        <v>19354</v>
      </c>
      <c r="J9" s="13">
        <f t="shared" si="0"/>
        <v>-410</v>
      </c>
      <c r="K9" s="24" t="s">
        <v>22</v>
      </c>
      <c r="L9" s="15">
        <f t="shared" si="1"/>
        <v>97.92552114956487</v>
      </c>
      <c r="M9" s="26">
        <f>(I9/I7)*100</f>
        <v>84.86363237744453</v>
      </c>
      <c r="N9" s="22">
        <v>19413</v>
      </c>
      <c r="O9" s="12">
        <f t="shared" si="2"/>
        <v>59</v>
      </c>
      <c r="P9" s="29">
        <v>-1</v>
      </c>
      <c r="Q9" s="19">
        <f t="shared" si="3"/>
        <v>98.224043715847</v>
      </c>
      <c r="R9" s="26">
        <f>(N9/N7)*100</f>
        <v>84.18473547267996</v>
      </c>
      <c r="S9" s="22">
        <v>17822</v>
      </c>
      <c r="T9" s="13">
        <f t="shared" si="4"/>
        <v>-1591</v>
      </c>
      <c r="U9" s="28" t="s">
        <v>19</v>
      </c>
      <c r="V9" s="20">
        <f t="shared" si="5"/>
        <v>90.17405383525603</v>
      </c>
      <c r="W9" s="26">
        <f>(S9/S7)*100</f>
        <v>84.2090342090342</v>
      </c>
      <c r="X9" s="22">
        <v>17073</v>
      </c>
      <c r="Y9" s="13">
        <f t="shared" si="6"/>
        <v>-749</v>
      </c>
      <c r="Z9" s="24" t="s">
        <v>27</v>
      </c>
      <c r="AA9" s="20">
        <f t="shared" si="7"/>
        <v>86.38433515482697</v>
      </c>
      <c r="AB9" s="26">
        <f>(X9/X7)*100</f>
        <v>83.72400941545705</v>
      </c>
    </row>
    <row r="10" spans="2:28" ht="27" customHeight="1">
      <c r="B10" s="43" t="s">
        <v>28</v>
      </c>
      <c r="C10" s="30" t="s">
        <v>29</v>
      </c>
      <c r="D10" s="22">
        <v>102006</v>
      </c>
      <c r="E10" s="23">
        <v>-397</v>
      </c>
      <c r="F10" s="24" t="s">
        <v>30</v>
      </c>
      <c r="G10" s="25">
        <v>100</v>
      </c>
      <c r="H10" s="26">
        <v>100</v>
      </c>
      <c r="I10" s="22">
        <f>SUM(I11:I12)</f>
        <v>106647</v>
      </c>
      <c r="J10" s="13">
        <f t="shared" si="0"/>
        <v>4641</v>
      </c>
      <c r="K10" s="27">
        <v>4.5</v>
      </c>
      <c r="L10" s="15">
        <f t="shared" si="1"/>
        <v>104.5497323686842</v>
      </c>
      <c r="M10" s="26">
        <v>100</v>
      </c>
      <c r="N10" s="22">
        <f>SUM(N11:N12)</f>
        <v>108995</v>
      </c>
      <c r="O10" s="12">
        <f t="shared" si="2"/>
        <v>2348</v>
      </c>
      <c r="P10" s="27">
        <v>2.2</v>
      </c>
      <c r="Q10" s="19">
        <f t="shared" si="3"/>
        <v>106.85155775150481</v>
      </c>
      <c r="R10" s="26">
        <v>100</v>
      </c>
      <c r="S10" s="22">
        <f>SUM(S11:S12)</f>
        <v>109391</v>
      </c>
      <c r="T10" s="13">
        <f t="shared" si="4"/>
        <v>396</v>
      </c>
      <c r="U10" s="27">
        <v>0.4</v>
      </c>
      <c r="V10" s="20">
        <f t="shared" si="5"/>
        <v>107.23977020959552</v>
      </c>
      <c r="W10" s="26">
        <v>100</v>
      </c>
      <c r="X10" s="22">
        <f>SUM(X11:X12)</f>
        <v>109094</v>
      </c>
      <c r="Y10" s="13">
        <f t="shared" si="6"/>
        <v>-297</v>
      </c>
      <c r="Z10" s="24" t="s">
        <v>31</v>
      </c>
      <c r="AA10" s="20">
        <f t="shared" si="7"/>
        <v>106.9486108660275</v>
      </c>
      <c r="AB10" s="26">
        <v>100</v>
      </c>
    </row>
    <row r="11" spans="2:28" ht="27" customHeight="1">
      <c r="B11" s="41"/>
      <c r="C11" s="21" t="s">
        <v>21</v>
      </c>
      <c r="D11" s="22">
        <v>28241</v>
      </c>
      <c r="E11" s="23">
        <v>-825</v>
      </c>
      <c r="F11" s="24" t="s">
        <v>32</v>
      </c>
      <c r="G11" s="25">
        <v>100</v>
      </c>
      <c r="H11" s="26">
        <v>27.7</v>
      </c>
      <c r="I11" s="22">
        <v>28869</v>
      </c>
      <c r="J11" s="13">
        <f t="shared" si="0"/>
        <v>628</v>
      </c>
      <c r="K11" s="27">
        <v>2.2</v>
      </c>
      <c r="L11" s="15">
        <f t="shared" si="1"/>
        <v>102.22371729046421</v>
      </c>
      <c r="M11" s="26">
        <f>(I11/I10)*100</f>
        <v>27.069678471968267</v>
      </c>
      <c r="N11" s="22">
        <v>30261</v>
      </c>
      <c r="O11" s="12">
        <f t="shared" si="2"/>
        <v>1392</v>
      </c>
      <c r="P11" s="27">
        <v>8.4</v>
      </c>
      <c r="Q11" s="19">
        <f t="shared" si="3"/>
        <v>107.15272122091993</v>
      </c>
      <c r="R11" s="26">
        <f>(N11/N10)*100</f>
        <v>27.76365888343502</v>
      </c>
      <c r="S11" s="22">
        <v>29839</v>
      </c>
      <c r="T11" s="13">
        <f t="shared" si="4"/>
        <v>-422</v>
      </c>
      <c r="U11" s="24" t="s">
        <v>33</v>
      </c>
      <c r="V11" s="20">
        <f t="shared" si="5"/>
        <v>105.65843985694556</v>
      </c>
      <c r="W11" s="26">
        <f>(S11/S10)*100</f>
        <v>27.277381137387902</v>
      </c>
      <c r="X11" s="22">
        <v>29657</v>
      </c>
      <c r="Y11" s="13">
        <f t="shared" si="6"/>
        <v>-182</v>
      </c>
      <c r="Z11" s="24" t="s">
        <v>34</v>
      </c>
      <c r="AA11" s="20">
        <f t="shared" si="7"/>
        <v>105.01398675684288</v>
      </c>
      <c r="AB11" s="26">
        <f>(X11/X10)*100</f>
        <v>27.18481309696225</v>
      </c>
    </row>
    <row r="12" spans="2:28" ht="27" customHeight="1">
      <c r="B12" s="42"/>
      <c r="C12" s="21" t="s">
        <v>25</v>
      </c>
      <c r="D12" s="22">
        <v>73765</v>
      </c>
      <c r="E12" s="23">
        <v>428</v>
      </c>
      <c r="F12" s="27">
        <v>0.6</v>
      </c>
      <c r="G12" s="31">
        <v>100</v>
      </c>
      <c r="H12" s="26">
        <v>72.3</v>
      </c>
      <c r="I12" s="22">
        <v>77778</v>
      </c>
      <c r="J12" s="13">
        <f t="shared" si="0"/>
        <v>4013</v>
      </c>
      <c r="K12" s="27">
        <v>5.4</v>
      </c>
      <c r="L12" s="15">
        <f t="shared" si="1"/>
        <v>105.4402494407917</v>
      </c>
      <c r="M12" s="26">
        <f>(I12/I10)*100</f>
        <v>72.93032152803173</v>
      </c>
      <c r="N12" s="22">
        <v>78734</v>
      </c>
      <c r="O12" s="12">
        <f t="shared" si="2"/>
        <v>956</v>
      </c>
      <c r="P12" s="24" t="s">
        <v>35</v>
      </c>
      <c r="Q12" s="19">
        <f t="shared" si="3"/>
        <v>106.73625703246798</v>
      </c>
      <c r="R12" s="26">
        <f>(N12/N10)*100</f>
        <v>72.23634111656499</v>
      </c>
      <c r="S12" s="22">
        <v>79552</v>
      </c>
      <c r="T12" s="13">
        <f t="shared" si="4"/>
        <v>818</v>
      </c>
      <c r="U12" s="26">
        <v>1</v>
      </c>
      <c r="V12" s="20">
        <f t="shared" si="5"/>
        <v>107.84518403036671</v>
      </c>
      <c r="W12" s="26">
        <f>(S12/S10)*100</f>
        <v>72.7226188626121</v>
      </c>
      <c r="X12" s="22">
        <v>79437</v>
      </c>
      <c r="Y12" s="13">
        <f t="shared" si="6"/>
        <v>-115</v>
      </c>
      <c r="Z12" s="24" t="s">
        <v>35</v>
      </c>
      <c r="AA12" s="20">
        <f t="shared" si="7"/>
        <v>107.6892835355521</v>
      </c>
      <c r="AB12" s="26">
        <f>(X12/X10)*100</f>
        <v>72.81518690303774</v>
      </c>
    </row>
    <row r="13" spans="2:28" ht="27" customHeight="1">
      <c r="B13" s="32" t="s">
        <v>36</v>
      </c>
      <c r="C13" s="30" t="s">
        <v>37</v>
      </c>
      <c r="D13" s="22">
        <f>SUM(D14:D15)</f>
        <v>24484</v>
      </c>
      <c r="E13" s="23">
        <v>608</v>
      </c>
      <c r="F13" s="27">
        <v>2.5</v>
      </c>
      <c r="G13" s="31">
        <v>100</v>
      </c>
      <c r="H13" s="26">
        <v>100</v>
      </c>
      <c r="I13" s="22">
        <f>SUM(I14:I15)</f>
        <v>24656</v>
      </c>
      <c r="J13" s="13">
        <f t="shared" si="0"/>
        <v>172</v>
      </c>
      <c r="K13" s="27">
        <v>0.7</v>
      </c>
      <c r="L13" s="15">
        <f t="shared" si="1"/>
        <v>100.70249959157</v>
      </c>
      <c r="M13" s="26">
        <v>100</v>
      </c>
      <c r="N13" s="22">
        <f>SUM(N14:N15)</f>
        <v>29808</v>
      </c>
      <c r="O13" s="12">
        <f t="shared" si="2"/>
        <v>5152</v>
      </c>
      <c r="P13" s="27">
        <v>20.9</v>
      </c>
      <c r="Q13" s="19">
        <f t="shared" si="3"/>
        <v>121.74481293906224</v>
      </c>
      <c r="R13" s="26">
        <v>100</v>
      </c>
      <c r="S13" s="22">
        <f>SUM(S14:S15)</f>
        <v>31052</v>
      </c>
      <c r="T13" s="13">
        <f t="shared" si="4"/>
        <v>1244</v>
      </c>
      <c r="U13" s="27">
        <v>4.2</v>
      </c>
      <c r="V13" s="20">
        <f t="shared" si="5"/>
        <v>126.82568207809182</v>
      </c>
      <c r="W13" s="26">
        <v>100</v>
      </c>
      <c r="X13" s="22">
        <f>SUM(X14:X15)</f>
        <v>31829</v>
      </c>
      <c r="Y13" s="13">
        <f t="shared" si="6"/>
        <v>777</v>
      </c>
      <c r="Z13" s="27">
        <v>2.5</v>
      </c>
      <c r="AA13" s="20">
        <f t="shared" si="7"/>
        <v>129.9991831400098</v>
      </c>
      <c r="AB13" s="26">
        <v>100</v>
      </c>
    </row>
    <row r="14" spans="2:28" ht="27" customHeight="1">
      <c r="B14" s="32" t="s">
        <v>38</v>
      </c>
      <c r="C14" s="21" t="s">
        <v>21</v>
      </c>
      <c r="D14" s="22">
        <v>14842</v>
      </c>
      <c r="E14" s="33" t="s">
        <v>39</v>
      </c>
      <c r="F14" s="24" t="s">
        <v>40</v>
      </c>
      <c r="G14" s="25">
        <v>100</v>
      </c>
      <c r="H14" s="26">
        <f>(D14/D13)*100</f>
        <v>60.61917987256984</v>
      </c>
      <c r="I14" s="22">
        <v>14506</v>
      </c>
      <c r="J14" s="13">
        <f t="shared" si="0"/>
        <v>-336</v>
      </c>
      <c r="K14" s="24" t="s">
        <v>41</v>
      </c>
      <c r="L14" s="15">
        <f t="shared" si="1"/>
        <v>97.73615415712169</v>
      </c>
      <c r="M14" s="26">
        <f>(I14/I13)*100</f>
        <v>58.8335496430889</v>
      </c>
      <c r="N14" s="22">
        <v>17337</v>
      </c>
      <c r="O14" s="12">
        <f t="shared" si="2"/>
        <v>2831</v>
      </c>
      <c r="P14" s="26">
        <v>21</v>
      </c>
      <c r="Q14" s="19">
        <f t="shared" si="3"/>
        <v>116.81040291065895</v>
      </c>
      <c r="R14" s="26">
        <f>(N14/N13)*100</f>
        <v>58.1622383252818</v>
      </c>
      <c r="S14" s="22">
        <v>18149</v>
      </c>
      <c r="T14" s="13">
        <f t="shared" si="4"/>
        <v>812</v>
      </c>
      <c r="U14" s="27">
        <v>4.7</v>
      </c>
      <c r="V14" s="20">
        <f t="shared" si="5"/>
        <v>122.28136369761489</v>
      </c>
      <c r="W14" s="26">
        <f>(S14/S13)*100</f>
        <v>58.447120958392375</v>
      </c>
      <c r="X14" s="22">
        <v>18529</v>
      </c>
      <c r="Y14" s="13">
        <f t="shared" si="6"/>
        <v>380</v>
      </c>
      <c r="Z14" s="27">
        <v>2.1</v>
      </c>
      <c r="AA14" s="20">
        <f t="shared" si="7"/>
        <v>124.84166554372727</v>
      </c>
      <c r="AB14" s="26">
        <f>(X14/X13)*100</f>
        <v>58.21420716956235</v>
      </c>
    </row>
    <row r="15" spans="2:28" ht="27" customHeight="1">
      <c r="B15" s="8"/>
      <c r="C15" s="21" t="s">
        <v>25</v>
      </c>
      <c r="D15" s="22">
        <v>9642</v>
      </c>
      <c r="E15" s="23">
        <v>643</v>
      </c>
      <c r="F15" s="27">
        <v>7.1</v>
      </c>
      <c r="G15" s="31">
        <v>100</v>
      </c>
      <c r="H15" s="26">
        <f>(D15/D13)*100</f>
        <v>39.38082012743016</v>
      </c>
      <c r="I15" s="22">
        <v>10150</v>
      </c>
      <c r="J15" s="13">
        <f t="shared" si="0"/>
        <v>508</v>
      </c>
      <c r="K15" s="27">
        <v>5.3</v>
      </c>
      <c r="L15" s="15">
        <f t="shared" si="1"/>
        <v>105.26861646961211</v>
      </c>
      <c r="M15" s="26">
        <f>(I15/I13)*100</f>
        <v>41.16645035691109</v>
      </c>
      <c r="N15" s="22">
        <v>12471</v>
      </c>
      <c r="O15" s="12">
        <f t="shared" si="2"/>
        <v>2321</v>
      </c>
      <c r="P15" s="27">
        <v>20.7</v>
      </c>
      <c r="Q15" s="19">
        <f t="shared" si="3"/>
        <v>129.34038581207218</v>
      </c>
      <c r="R15" s="26">
        <f>(N15/N13)*100</f>
        <v>41.8377616747182</v>
      </c>
      <c r="S15" s="22">
        <v>12903</v>
      </c>
      <c r="T15" s="13">
        <f t="shared" si="4"/>
        <v>432</v>
      </c>
      <c r="U15" s="27">
        <v>3.5</v>
      </c>
      <c r="V15" s="20">
        <f t="shared" si="5"/>
        <v>133.8207840696951</v>
      </c>
      <c r="W15" s="26">
        <f>(S15/S13)*100</f>
        <v>41.552879041607625</v>
      </c>
      <c r="X15" s="22">
        <v>13300</v>
      </c>
      <c r="Y15" s="13">
        <f t="shared" si="6"/>
        <v>397</v>
      </c>
      <c r="Z15" s="27">
        <v>3.1</v>
      </c>
      <c r="AA15" s="20">
        <f t="shared" si="7"/>
        <v>137.93818709811242</v>
      </c>
      <c r="AB15" s="26">
        <f>(X15/X13)*100</f>
        <v>41.78579283043765</v>
      </c>
    </row>
    <row r="16" spans="2:25" ht="27" customHeight="1">
      <c r="B16" s="1" t="s">
        <v>42</v>
      </c>
      <c r="I16" s="34"/>
      <c r="J16" s="34"/>
      <c r="N16" s="34"/>
      <c r="O16" s="34"/>
      <c r="X16" s="34"/>
      <c r="Y16" s="34"/>
    </row>
    <row r="17" spans="9:25" ht="27" customHeight="1">
      <c r="I17" s="34"/>
      <c r="J17" s="34"/>
      <c r="N17" s="34"/>
      <c r="O17" s="34"/>
      <c r="X17" s="34"/>
      <c r="Y17" s="34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spans="12:16" ht="12">
      <c r="L28" s="1" t="s">
        <v>43</v>
      </c>
      <c r="M28" s="1" t="s">
        <v>44</v>
      </c>
      <c r="N28" s="1" t="s">
        <v>45</v>
      </c>
      <c r="O28" s="1" t="s">
        <v>46</v>
      </c>
      <c r="P28" s="1" t="s">
        <v>47</v>
      </c>
    </row>
    <row r="29" spans="11:16" ht="12">
      <c r="K29" s="1" t="s">
        <v>15</v>
      </c>
      <c r="L29" s="1">
        <v>100</v>
      </c>
      <c r="M29" s="1">
        <v>98.4</v>
      </c>
      <c r="N29" s="1">
        <v>99.4</v>
      </c>
      <c r="O29" s="1">
        <v>91.3</v>
      </c>
      <c r="P29" s="1">
        <v>87.9</v>
      </c>
    </row>
    <row r="30" spans="11:16" ht="12">
      <c r="K30" s="1" t="s">
        <v>28</v>
      </c>
      <c r="L30" s="1">
        <v>100</v>
      </c>
      <c r="M30" s="1">
        <v>104.5</v>
      </c>
      <c r="N30" s="1">
        <v>106.9</v>
      </c>
      <c r="O30" s="1">
        <v>107.2</v>
      </c>
      <c r="P30" s="1">
        <v>106.9</v>
      </c>
    </row>
    <row r="31" spans="11:16" ht="12">
      <c r="K31" s="1" t="s">
        <v>48</v>
      </c>
      <c r="L31" s="1">
        <v>100</v>
      </c>
      <c r="M31" s="1">
        <v>100.7</v>
      </c>
      <c r="N31" s="1">
        <v>121.7</v>
      </c>
      <c r="O31" s="1">
        <v>126.8</v>
      </c>
      <c r="P31" s="1">
        <v>130</v>
      </c>
    </row>
  </sheetData>
  <mergeCells count="17">
    <mergeCell ref="N4:R4"/>
    <mergeCell ref="S4:W4"/>
    <mergeCell ref="X4:AB4"/>
    <mergeCell ref="N5:N6"/>
    <mergeCell ref="R5:R6"/>
    <mergeCell ref="W5:W6"/>
    <mergeCell ref="X5:X6"/>
    <mergeCell ref="B4:C6"/>
    <mergeCell ref="B7:B9"/>
    <mergeCell ref="B10:B12"/>
    <mergeCell ref="S5:S6"/>
    <mergeCell ref="I5:I6"/>
    <mergeCell ref="D5:D6"/>
    <mergeCell ref="H5:H6"/>
    <mergeCell ref="M5:M6"/>
    <mergeCell ref="D4:H4"/>
    <mergeCell ref="I4:M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12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hyper_01</cp:lastModifiedBy>
  <dcterms:created xsi:type="dcterms:W3CDTF">1999-03-04T23:39:06Z</dcterms:created>
  <dcterms:modified xsi:type="dcterms:W3CDTF">2000-09-07T07:23:41Z</dcterms:modified>
  <cp:category/>
  <cp:version/>
  <cp:contentType/>
  <cp:contentStatus/>
</cp:coreProperties>
</file>