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505" windowHeight="8625" tabRatio="602" activeTab="0"/>
  </bookViews>
  <sheets>
    <sheet name="第２表－１" sheetId="1" r:id="rId1"/>
  </sheets>
  <definedNames>
    <definedName name="_Regression_Int" localSheetId="0" hidden="1">1</definedName>
    <definedName name="_xlnm.Print_Area" localSheetId="0">'第２表－１'!$A$1:$AF$43</definedName>
    <definedName name="Print_Area_MI" localSheetId="0">'第２表－１'!$AT$1:$BS$14</definedName>
    <definedName name="_xlnm.Print_Titles" localSheetId="0">'第２表－１'!$1:$5</definedName>
    <definedName name="Print_Titles_MI" localSheetId="0">'第２表－１'!$1:$6</definedName>
  </definedNames>
  <calcPr fullCalcOnLoad="1"/>
</workbook>
</file>

<file path=xl/sharedStrings.xml><?xml version="1.0" encoding="utf-8"?>
<sst xmlns="http://schemas.openxmlformats.org/spreadsheetml/2006/main" count="265" uniqueCount="101">
  <si>
    <t>産　　　　業　　　　分　　  　類</t>
  </si>
  <si>
    <t xml:space="preserve"> ３  年</t>
  </si>
  <si>
    <t xml:space="preserve">  6  年</t>
  </si>
  <si>
    <t xml:space="preserve"> （％）</t>
  </si>
  <si>
    <t xml:space="preserve"> </t>
  </si>
  <si>
    <t xml:space="preserve">    合        計</t>
  </si>
  <si>
    <t xml:space="preserve">    卸 売 業 計</t>
  </si>
  <si>
    <t>48</t>
  </si>
  <si>
    <t>各種商品卸売業</t>
  </si>
  <si>
    <t>49</t>
  </si>
  <si>
    <t>繊維･衣服等卸売業</t>
  </si>
  <si>
    <t>50</t>
  </si>
  <si>
    <t>飲食料品卸売業</t>
  </si>
  <si>
    <t>51</t>
  </si>
  <si>
    <t>建築材料･鉱物･金属材料等卸売業</t>
  </si>
  <si>
    <t>52</t>
  </si>
  <si>
    <t>機械器具卸売業</t>
  </si>
  <si>
    <t>53</t>
  </si>
  <si>
    <t>その他の卸売業</t>
  </si>
  <si>
    <t xml:space="preserve">    小 売 業 計</t>
  </si>
  <si>
    <t>54</t>
  </si>
  <si>
    <t>各種商品小売業</t>
  </si>
  <si>
    <t>55</t>
  </si>
  <si>
    <t>織物･衣服･身の回り品小売業</t>
  </si>
  <si>
    <t>56</t>
  </si>
  <si>
    <t>飲食料品小売業</t>
  </si>
  <si>
    <t>57</t>
  </si>
  <si>
    <t>自動車･自転車小売業</t>
  </si>
  <si>
    <t>58</t>
  </si>
  <si>
    <t>家具･じゅう器･家庭用機械器具小売業</t>
  </si>
  <si>
    <t>59</t>
  </si>
  <si>
    <t>その他の小売業</t>
  </si>
  <si>
    <t xml:space="preserve">  医薬品･化粧品小売業</t>
  </si>
  <si>
    <t xml:space="preserve">  農耕用品小売業</t>
  </si>
  <si>
    <t xml:space="preserve">  燃料小売業</t>
  </si>
  <si>
    <t xml:space="preserve">  書籍・文房具小売業</t>
  </si>
  <si>
    <t xml:space="preserve">  写真機・写真材料小売業</t>
  </si>
  <si>
    <t xml:space="preserve">  時計・眼鏡・光学機械小売業 </t>
  </si>
  <si>
    <t xml:space="preserve">  中古品小売業</t>
  </si>
  <si>
    <t xml:space="preserve">  他に分類されない小売業   </t>
  </si>
  <si>
    <t>　　（　２　　　　　　桁　　）</t>
  </si>
  <si>
    <t>合　　　　計　（店）</t>
  </si>
  <si>
    <t>平成</t>
  </si>
  <si>
    <t>１４年</t>
  </si>
  <si>
    <t>増減</t>
  </si>
  <si>
    <t>数</t>
  </si>
  <si>
    <t>率</t>
  </si>
  <si>
    <t>構成比（％）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</si>
  <si>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</si>
  <si>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</si>
  <si>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</si>
  <si>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</si>
  <si>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</si>
  <si>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</si>
  <si>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</si>
  <si>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構成比</t>
  </si>
  <si>
    <t>０～２人</t>
  </si>
  <si>
    <t>11年</t>
  </si>
  <si>
    <t>14年</t>
  </si>
  <si>
    <t>　　第２表－１  産業分類中分類別・従業者規模別・年次別の事業所数</t>
  </si>
  <si>
    <t>グラフ作成用その２</t>
  </si>
  <si>
    <t xml:space="preserve">        　　　　　　                                                                               </t>
  </si>
  <si>
    <t xml:space="preserve">        　　　　　　                                                                               </t>
  </si>
  <si>
    <t>　　　　　　　　</t>
  </si>
  <si>
    <t>　　商　　　　　　店　　　　　　数　　</t>
  </si>
  <si>
    <t xml:space="preserve">         </t>
  </si>
  <si>
    <t>店　　　　　数</t>
  </si>
  <si>
    <t xml:space="preserve"> 　数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</si>
  <si>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</t>
  </si>
  <si>
    <t>　　　　　　　　　　　　　　</t>
  </si>
  <si>
    <t xml:space="preserve"> 年    　間</t>
  </si>
  <si>
    <t>　　　</t>
  </si>
  <si>
    <t>　　　従　　　業　　　者　　　規　　　模　　　　　</t>
  </si>
  <si>
    <t>　者 　</t>
  </si>
  <si>
    <t>規　　模</t>
  </si>
  <si>
    <t>従業者数</t>
  </si>
  <si>
    <t>　　％</t>
  </si>
  <si>
    <t xml:space="preserve"> 販  売  額</t>
  </si>
  <si>
    <t>　　％</t>
  </si>
  <si>
    <t>　　（　３　　　　　　桁　　）</t>
  </si>
  <si>
    <t xml:space="preserve"> 計</t>
  </si>
  <si>
    <t>　　％</t>
  </si>
  <si>
    <t>％</t>
  </si>
  <si>
    <t xml:space="preserve"> 2人以下</t>
  </si>
  <si>
    <t>％</t>
  </si>
  <si>
    <t xml:space="preserve"> 3～4人</t>
  </si>
  <si>
    <t xml:space="preserve"> 5～9人</t>
  </si>
  <si>
    <t xml:space="preserve">10～19人 </t>
  </si>
  <si>
    <t>20～29人</t>
  </si>
  <si>
    <t>30～49人</t>
  </si>
  <si>
    <t>50～99人</t>
  </si>
  <si>
    <t>100人以上</t>
  </si>
  <si>
    <t xml:space="preserve"> 　（人）</t>
  </si>
  <si>
    <t xml:space="preserve">    (万円)</t>
  </si>
  <si>
    <t>（％）</t>
  </si>
  <si>
    <t xml:space="preserve">        　　　　　　                                                                               </t>
  </si>
  <si>
    <t>（％）</t>
  </si>
  <si>
    <t>小売業</t>
  </si>
  <si>
    <r>
      <t xml:space="preserve"> </t>
    </r>
    <r>
      <rPr>
        <sz val="20"/>
        <rFont val="ＭＳ ゴシック"/>
        <family val="3"/>
      </rPr>
      <t xml:space="preserve">            （その他の小売業の内訳）</t>
    </r>
  </si>
  <si>
    <t>その他の小売業　内訳</t>
  </si>
  <si>
    <r>
      <t xml:space="preserve">  スポ－ツ用品</t>
    </r>
    <r>
      <rPr>
        <sz val="9"/>
        <rFont val="ＭＳ ゴシック"/>
        <family val="3"/>
      </rPr>
      <t>･</t>
    </r>
    <r>
      <rPr>
        <sz val="14"/>
        <rFont val="ＭＳ ゴシック"/>
        <family val="3"/>
      </rPr>
      <t>玩具</t>
    </r>
    <r>
      <rPr>
        <sz val="9"/>
        <rFont val="ＭＳ ゴシック"/>
        <family val="3"/>
      </rPr>
      <t>・</t>
    </r>
    <r>
      <rPr>
        <sz val="14"/>
        <rFont val="ＭＳ ゴシック"/>
        <family val="3"/>
      </rPr>
      <t>娯楽用品</t>
    </r>
    <r>
      <rPr>
        <sz val="9"/>
        <rFont val="ＭＳ ゴシック"/>
        <family val="3"/>
      </rPr>
      <t>・</t>
    </r>
    <r>
      <rPr>
        <sz val="14"/>
        <rFont val="ＭＳ ゴシック"/>
        <family val="3"/>
      </rPr>
      <t>楽器小売業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</si>
</sst>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;\-#,##0.0"/>
    <numFmt numFmtId="179" formatCode="[&lt;=999]000;000\-00"/>
    <numFmt numFmtId="180" formatCode="0.000"/>
    <numFmt numFmtId="181" formatCode="0.0000"/>
    <numFmt numFmtId="182" formatCode="0.00000"/>
    <numFmt numFmtId="183" formatCode="0.0_);[Red]\(0.0\)"/>
    <numFmt numFmtId="184" formatCode="0.0_ "/>
    <numFmt numFmtId="185" formatCode="0_ "/>
    <numFmt numFmtId="186" formatCode="#,##0.0;[Red]\-#,##0.0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;[Red]\-#,##0\ "/>
    <numFmt numFmtId="193" formatCode="#,##0.0_ ;[Red]\-#,##0.0\ "/>
    <numFmt numFmtId="194" formatCode="#,##0.000;\-#,##0.000"/>
    <numFmt numFmtId="195" formatCode="0;&quot;△ &quot;0"/>
    <numFmt numFmtId="196" formatCode="0.0;&quot;△ &quot;0.0"/>
  </numFmts>
  <fonts count="24">
    <font>
      <sz val="14"/>
      <name val="ＭＳ 明朝"/>
      <family val="1"/>
    </font>
    <font>
      <sz val="11"/>
      <name val="ＭＳ Ｐゴシック"/>
      <family val="0"/>
    </font>
    <font>
      <sz val="7"/>
      <name val="ＭＳ Ｐ明朝"/>
      <family val="1"/>
    </font>
    <font>
      <sz val="10"/>
      <name val="ＭＳ 明朝"/>
      <family val="1"/>
    </font>
    <font>
      <sz val="4.75"/>
      <name val="ＭＳ Ｐゴシック"/>
      <family val="3"/>
    </font>
    <font>
      <sz val="12"/>
      <name val="ＭＳ 明朝"/>
      <family val="1"/>
    </font>
    <font>
      <sz val="5.75"/>
      <name val="ＭＳ Ｐゴシック"/>
      <family val="3"/>
    </font>
    <font>
      <sz val="3.5"/>
      <name val="ＭＳ Ｐゴシック"/>
      <family val="3"/>
    </font>
    <font>
      <sz val="3"/>
      <name val="ＭＳ Ｐゴシック"/>
      <family val="3"/>
    </font>
    <font>
      <sz val="2.5"/>
      <name val="ＭＳ Ｐゴシック"/>
      <family val="3"/>
    </font>
    <font>
      <sz val="10.5"/>
      <name val="ＭＳ Ｐゴシック"/>
      <family val="3"/>
    </font>
    <font>
      <sz val="16.25"/>
      <name val="ＭＳ Ｐゴシック"/>
      <family val="3"/>
    </font>
    <font>
      <sz val="19.25"/>
      <name val="ＭＳ Ｐゴシック"/>
      <family val="3"/>
    </font>
    <font>
      <sz val="12"/>
      <name val="ＭＳ Ｐゴシック"/>
      <family val="3"/>
    </font>
    <font>
      <sz val="15.5"/>
      <name val="ＭＳ Ｐゴシック"/>
      <family val="3"/>
    </font>
    <font>
      <sz val="11.75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20"/>
      <color indexed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49">
    <xf numFmtId="37" fontId="0" fillId="0" borderId="0" xfId="0" applyAlignment="1">
      <alignment/>
    </xf>
    <xf numFmtId="37" fontId="19" fillId="0" borderId="0" xfId="0" applyFont="1" applyAlignment="1">
      <alignment/>
    </xf>
    <xf numFmtId="37" fontId="19" fillId="0" borderId="0" xfId="0" applyFont="1" applyBorder="1" applyAlignment="1">
      <alignment/>
    </xf>
    <xf numFmtId="37" fontId="19" fillId="0" borderId="0" xfId="0" applyFont="1" applyBorder="1" applyAlignment="1" applyProtection="1">
      <alignment horizontal="left"/>
      <protection/>
    </xf>
    <xf numFmtId="37" fontId="19" fillId="0" borderId="0" xfId="0" applyFont="1" applyAlignment="1" applyProtection="1">
      <alignment horizontal="left"/>
      <protection/>
    </xf>
    <xf numFmtId="37" fontId="19" fillId="2" borderId="1" xfId="0" applyFont="1" applyFill="1" applyBorder="1" applyAlignment="1">
      <alignment/>
    </xf>
    <xf numFmtId="37" fontId="19" fillId="2" borderId="2" xfId="0" applyFont="1" applyFill="1" applyBorder="1" applyAlignment="1">
      <alignment/>
    </xf>
    <xf numFmtId="37" fontId="19" fillId="0" borderId="0" xfId="0" applyFont="1" applyBorder="1" applyAlignment="1">
      <alignment horizontal="center"/>
    </xf>
    <xf numFmtId="37" fontId="19" fillId="0" borderId="0" xfId="0" applyFont="1" applyBorder="1" applyAlignment="1">
      <alignment/>
    </xf>
    <xf numFmtId="37" fontId="19" fillId="0" borderId="0" xfId="0" applyFont="1" applyBorder="1" applyAlignment="1" applyProtection="1">
      <alignment/>
      <protection/>
    </xf>
    <xf numFmtId="37" fontId="19" fillId="0" borderId="0" xfId="0" applyFont="1" applyBorder="1" applyAlignment="1">
      <alignment horizontal="left"/>
    </xf>
    <xf numFmtId="37" fontId="19" fillId="0" borderId="1" xfId="0" applyFont="1" applyBorder="1" applyAlignment="1">
      <alignment/>
    </xf>
    <xf numFmtId="37" fontId="19" fillId="0" borderId="2" xfId="0" applyFont="1" applyBorder="1" applyAlignment="1">
      <alignment/>
    </xf>
    <xf numFmtId="37" fontId="19" fillId="0" borderId="3" xfId="0" applyFont="1" applyBorder="1" applyAlignment="1">
      <alignment/>
    </xf>
    <xf numFmtId="37" fontId="19" fillId="0" borderId="2" xfId="0" applyFont="1" applyBorder="1" applyAlignment="1">
      <alignment/>
    </xf>
    <xf numFmtId="37" fontId="19" fillId="0" borderId="2" xfId="0" applyFont="1" applyBorder="1" applyAlignment="1" applyProtection="1">
      <alignment/>
      <protection/>
    </xf>
    <xf numFmtId="37" fontId="19" fillId="0" borderId="4" xfId="0" applyFont="1" applyBorder="1" applyAlignment="1" applyProtection="1">
      <alignment/>
      <protection/>
    </xf>
    <xf numFmtId="37" fontId="19" fillId="0" borderId="5" xfId="0" applyFont="1" applyBorder="1" applyAlignment="1">
      <alignment/>
    </xf>
    <xf numFmtId="37" fontId="19" fillId="0" borderId="2" xfId="0" applyFont="1" applyBorder="1" applyAlignment="1">
      <alignment horizontal="left"/>
    </xf>
    <xf numFmtId="37" fontId="19" fillId="2" borderId="6" xfId="0" applyFont="1" applyFill="1" applyBorder="1" applyAlignment="1">
      <alignment/>
    </xf>
    <xf numFmtId="37" fontId="19" fillId="2" borderId="0" xfId="0" applyFont="1" applyFill="1" applyBorder="1" applyAlignment="1" applyProtection="1">
      <alignment horizontal="left"/>
      <protection/>
    </xf>
    <xf numFmtId="37" fontId="19" fillId="2" borderId="6" xfId="0" applyFont="1" applyFill="1" applyBorder="1" applyAlignment="1">
      <alignment horizontal="center"/>
    </xf>
    <xf numFmtId="37" fontId="19" fillId="2" borderId="7" xfId="0" applyFont="1" applyFill="1" applyBorder="1" applyAlignment="1">
      <alignment horizontal="center"/>
    </xf>
    <xf numFmtId="37" fontId="19" fillId="2" borderId="0" xfId="0" applyFont="1" applyFill="1" applyBorder="1" applyAlignment="1">
      <alignment horizontal="center"/>
    </xf>
    <xf numFmtId="37" fontId="19" fillId="2" borderId="8" xfId="0" applyFont="1" applyFill="1" applyBorder="1" applyAlignment="1">
      <alignment horizontal="center"/>
    </xf>
    <xf numFmtId="37" fontId="19" fillId="0" borderId="6" xfId="0" applyFont="1" applyBorder="1" applyAlignment="1">
      <alignment/>
    </xf>
    <xf numFmtId="37" fontId="19" fillId="0" borderId="2" xfId="0" applyFont="1" applyBorder="1" applyAlignment="1" applyProtection="1">
      <alignment horizontal="left"/>
      <protection/>
    </xf>
    <xf numFmtId="37" fontId="19" fillId="0" borderId="4" xfId="0" applyFont="1" applyBorder="1" applyAlignment="1">
      <alignment/>
    </xf>
    <xf numFmtId="37" fontId="19" fillId="0" borderId="9" xfId="0" applyFont="1" applyBorder="1" applyAlignment="1">
      <alignment/>
    </xf>
    <xf numFmtId="37" fontId="19" fillId="2" borderId="6" xfId="0" applyFont="1" applyFill="1" applyBorder="1" applyAlignment="1" applyProtection="1">
      <alignment horizontal="center"/>
      <protection/>
    </xf>
    <xf numFmtId="37" fontId="19" fillId="2" borderId="8" xfId="0" applyFont="1" applyFill="1" applyBorder="1" applyAlignment="1" applyProtection="1">
      <alignment horizontal="center"/>
      <protection/>
    </xf>
    <xf numFmtId="37" fontId="19" fillId="2" borderId="0" xfId="0" applyFont="1" applyFill="1" applyBorder="1" applyAlignment="1" applyProtection="1">
      <alignment horizontal="center"/>
      <protection/>
    </xf>
    <xf numFmtId="37" fontId="20" fillId="0" borderId="0" xfId="0" applyFont="1" applyBorder="1" applyAlignment="1" applyProtection="1">
      <alignment horizontal="left"/>
      <protection/>
    </xf>
    <xf numFmtId="37" fontId="20" fillId="0" borderId="0" xfId="0" applyFont="1" applyBorder="1" applyAlignment="1">
      <alignment/>
    </xf>
    <xf numFmtId="37" fontId="19" fillId="0" borderId="0" xfId="0" applyFont="1" applyBorder="1" applyAlignment="1" applyProtection="1">
      <alignment horizontal="center"/>
      <protection/>
    </xf>
    <xf numFmtId="37" fontId="19" fillId="2" borderId="10" xfId="0" applyFont="1" applyFill="1" applyBorder="1" applyAlignment="1">
      <alignment/>
    </xf>
    <xf numFmtId="37" fontId="19" fillId="2" borderId="11" xfId="0" applyFont="1" applyFill="1" applyBorder="1" applyAlignment="1">
      <alignment/>
    </xf>
    <xf numFmtId="37" fontId="19" fillId="2" borderId="10" xfId="0" applyFont="1" applyFill="1" applyBorder="1" applyAlignment="1" applyProtection="1">
      <alignment horizontal="left"/>
      <protection/>
    </xf>
    <xf numFmtId="37" fontId="19" fillId="2" borderId="12" xfId="0" applyFont="1" applyFill="1" applyBorder="1" applyAlignment="1" applyProtection="1">
      <alignment horizontal="left"/>
      <protection/>
    </xf>
    <xf numFmtId="37" fontId="19" fillId="2" borderId="12" xfId="0" applyFont="1" applyFill="1" applyBorder="1" applyAlignment="1">
      <alignment/>
    </xf>
    <xf numFmtId="37" fontId="19" fillId="2" borderId="11" xfId="0" applyFont="1" applyFill="1" applyBorder="1" applyAlignment="1" applyProtection="1">
      <alignment horizontal="left"/>
      <protection/>
    </xf>
    <xf numFmtId="37" fontId="19" fillId="2" borderId="1" xfId="0" applyFont="1" applyFill="1" applyBorder="1" applyAlignment="1" applyProtection="1">
      <alignment horizontal="left"/>
      <protection/>
    </xf>
    <xf numFmtId="37" fontId="19" fillId="2" borderId="4" xfId="0" applyFont="1" applyFill="1" applyBorder="1" applyAlignment="1" applyProtection="1">
      <alignment horizontal="left"/>
      <protection/>
    </xf>
    <xf numFmtId="37" fontId="19" fillId="0" borderId="1" xfId="0" applyFont="1" applyBorder="1" applyAlignment="1" applyProtection="1">
      <alignment/>
      <protection/>
    </xf>
    <xf numFmtId="37" fontId="19" fillId="0" borderId="13" xfId="0" applyFont="1" applyBorder="1" applyAlignment="1" applyProtection="1">
      <alignment/>
      <protection/>
    </xf>
    <xf numFmtId="37" fontId="19" fillId="0" borderId="14" xfId="0" applyFont="1" applyBorder="1" applyAlignment="1" applyProtection="1">
      <alignment/>
      <protection/>
    </xf>
    <xf numFmtId="37" fontId="19" fillId="0" borderId="0" xfId="0" applyFont="1" applyBorder="1" applyAlignment="1" applyProtection="1">
      <alignment/>
      <protection/>
    </xf>
    <xf numFmtId="177" fontId="19" fillId="0" borderId="0" xfId="15" applyNumberFormat="1" applyFont="1" applyBorder="1" applyAlignment="1" applyProtection="1">
      <alignment/>
      <protection/>
    </xf>
    <xf numFmtId="176" fontId="19" fillId="0" borderId="0" xfId="0" applyNumberFormat="1" applyFont="1" applyBorder="1" applyAlignment="1" applyProtection="1">
      <alignment/>
      <protection/>
    </xf>
    <xf numFmtId="37" fontId="19" fillId="0" borderId="6" xfId="0" applyFont="1" applyBorder="1" applyAlignment="1" applyProtection="1">
      <alignment horizontal="left"/>
      <protection/>
    </xf>
    <xf numFmtId="37" fontId="19" fillId="0" borderId="9" xfId="0" applyFont="1" applyBorder="1" applyAlignment="1" applyProtection="1">
      <alignment/>
      <protection/>
    </xf>
    <xf numFmtId="177" fontId="19" fillId="0" borderId="6" xfId="15" applyNumberFormat="1" applyFont="1" applyBorder="1" applyAlignment="1" applyProtection="1">
      <alignment/>
      <protection/>
    </xf>
    <xf numFmtId="177" fontId="19" fillId="0" borderId="8" xfId="15" applyNumberFormat="1" applyFont="1" applyBorder="1" applyAlignment="1" applyProtection="1">
      <alignment/>
      <protection/>
    </xf>
    <xf numFmtId="37" fontId="19" fillId="0" borderId="8" xfId="0" applyFont="1" applyBorder="1" applyAlignment="1" applyProtection="1">
      <alignment/>
      <protection/>
    </xf>
    <xf numFmtId="37" fontId="19" fillId="0" borderId="15" xfId="0" applyFont="1" applyBorder="1" applyAlignment="1" applyProtection="1">
      <alignment/>
      <protection/>
    </xf>
    <xf numFmtId="37" fontId="19" fillId="0" borderId="16" xfId="0" applyFont="1" applyBorder="1" applyAlignment="1" applyProtection="1">
      <alignment/>
      <protection/>
    </xf>
    <xf numFmtId="37" fontId="19" fillId="0" borderId="17" xfId="0" applyFont="1" applyBorder="1" applyAlignment="1" applyProtection="1">
      <alignment/>
      <protection/>
    </xf>
    <xf numFmtId="37" fontId="19" fillId="0" borderId="6" xfId="0" applyFont="1" applyBorder="1" applyAlignment="1" applyProtection="1">
      <alignment/>
      <protection/>
    </xf>
    <xf numFmtId="176" fontId="19" fillId="0" borderId="9" xfId="0" applyNumberFormat="1" applyFont="1" applyBorder="1" applyAlignment="1" applyProtection="1">
      <alignment/>
      <protection/>
    </xf>
    <xf numFmtId="37" fontId="19" fillId="2" borderId="17" xfId="0" applyFont="1" applyFill="1" applyBorder="1" applyAlignment="1" applyProtection="1">
      <alignment horizontal="left"/>
      <protection/>
    </xf>
    <xf numFmtId="37" fontId="19" fillId="0" borderId="18" xfId="0" applyFont="1" applyBorder="1" applyAlignment="1">
      <alignment/>
    </xf>
    <xf numFmtId="37" fontId="19" fillId="0" borderId="16" xfId="0" applyFont="1" applyBorder="1" applyAlignment="1">
      <alignment/>
    </xf>
    <xf numFmtId="37" fontId="19" fillId="0" borderId="8" xfId="0" applyFont="1" applyBorder="1" applyAlignment="1">
      <alignment/>
    </xf>
    <xf numFmtId="177" fontId="19" fillId="0" borderId="15" xfId="15" applyNumberFormat="1" applyFont="1" applyBorder="1" applyAlignment="1" applyProtection="1">
      <alignment/>
      <protection/>
    </xf>
    <xf numFmtId="177" fontId="19" fillId="0" borderId="9" xfId="15" applyNumberFormat="1" applyFont="1" applyBorder="1" applyAlignment="1" applyProtection="1">
      <alignment/>
      <protection/>
    </xf>
    <xf numFmtId="37" fontId="19" fillId="2" borderId="6" xfId="0" applyFont="1" applyFill="1" applyBorder="1" applyAlignment="1" applyProtection="1">
      <alignment horizontal="left"/>
      <protection/>
    </xf>
    <xf numFmtId="1" fontId="19" fillId="0" borderId="6" xfId="0" applyNumberFormat="1" applyFont="1" applyBorder="1" applyAlignment="1" applyProtection="1">
      <alignment/>
      <protection/>
    </xf>
    <xf numFmtId="1" fontId="19" fillId="0" borderId="8" xfId="0" applyNumberFormat="1" applyFont="1" applyBorder="1" applyAlignment="1">
      <alignment/>
    </xf>
    <xf numFmtId="1" fontId="19" fillId="0" borderId="0" xfId="0" applyNumberFormat="1" applyFont="1" applyBorder="1" applyAlignment="1" applyProtection="1">
      <alignment/>
      <protection/>
    </xf>
    <xf numFmtId="38" fontId="19" fillId="0" borderId="15" xfId="17" applyFont="1" applyBorder="1" applyAlignment="1" applyProtection="1">
      <alignment/>
      <protection/>
    </xf>
    <xf numFmtId="38" fontId="19" fillId="0" borderId="8" xfId="17" applyFont="1" applyBorder="1" applyAlignment="1" applyProtection="1">
      <alignment/>
      <protection/>
    </xf>
    <xf numFmtId="1" fontId="19" fillId="0" borderId="0" xfId="0" applyNumberFormat="1" applyFont="1" applyBorder="1" applyAlignment="1">
      <alignment/>
    </xf>
    <xf numFmtId="38" fontId="19" fillId="0" borderId="0" xfId="17" applyFont="1" applyBorder="1" applyAlignment="1" applyProtection="1">
      <alignment/>
      <protection/>
    </xf>
    <xf numFmtId="1" fontId="19" fillId="0" borderId="16" xfId="0" applyNumberFormat="1" applyFont="1" applyBorder="1" applyAlignment="1" applyProtection="1">
      <alignment/>
      <protection/>
    </xf>
    <xf numFmtId="1" fontId="19" fillId="0" borderId="8" xfId="0" applyNumberFormat="1" applyFont="1" applyBorder="1" applyAlignment="1" applyProtection="1">
      <alignment/>
      <protection/>
    </xf>
    <xf numFmtId="1" fontId="19" fillId="0" borderId="16" xfId="0" applyNumberFormat="1" applyFont="1" applyBorder="1" applyAlignment="1">
      <alignment/>
    </xf>
    <xf numFmtId="38" fontId="19" fillId="0" borderId="9" xfId="17" applyFont="1" applyBorder="1" applyAlignment="1" applyProtection="1">
      <alignment/>
      <protection/>
    </xf>
    <xf numFmtId="38" fontId="19" fillId="0" borderId="6" xfId="17" applyFont="1" applyBorder="1" applyAlignment="1" applyProtection="1">
      <alignment/>
      <protection/>
    </xf>
    <xf numFmtId="37" fontId="19" fillId="0" borderId="8" xfId="0" applyFont="1" applyFill="1" applyBorder="1" applyAlignment="1" applyProtection="1">
      <alignment/>
      <protection/>
    </xf>
    <xf numFmtId="37" fontId="19" fillId="0" borderId="0" xfId="0" applyFont="1" applyFill="1" applyBorder="1" applyAlignment="1">
      <alignment/>
    </xf>
    <xf numFmtId="177" fontId="19" fillId="0" borderId="0" xfId="15" applyNumberFormat="1" applyFont="1" applyBorder="1" applyAlignment="1" applyProtection="1">
      <alignment horizontal="center"/>
      <protection/>
    </xf>
    <xf numFmtId="37" fontId="19" fillId="0" borderId="18" xfId="0" applyFont="1" applyBorder="1" applyAlignment="1" applyProtection="1">
      <alignment/>
      <protection/>
    </xf>
    <xf numFmtId="37" fontId="19" fillId="0" borderId="15" xfId="0" applyFont="1" applyFill="1" applyBorder="1" applyAlignment="1" applyProtection="1">
      <alignment/>
      <protection/>
    </xf>
    <xf numFmtId="177" fontId="19" fillId="0" borderId="0" xfId="15" applyNumberFormat="1" applyFont="1" applyBorder="1" applyAlignment="1" applyProtection="1">
      <alignment horizontal="right"/>
      <protection/>
    </xf>
    <xf numFmtId="37" fontId="19" fillId="2" borderId="19" xfId="0" applyFont="1" applyFill="1" applyBorder="1" applyAlignment="1" applyProtection="1">
      <alignment horizontal="left"/>
      <protection/>
    </xf>
    <xf numFmtId="37" fontId="19" fillId="2" borderId="20" xfId="0" applyFont="1" applyFill="1" applyBorder="1" applyAlignment="1" applyProtection="1">
      <alignment horizontal="left"/>
      <protection/>
    </xf>
    <xf numFmtId="37" fontId="19" fillId="0" borderId="19" xfId="0" applyFont="1" applyBorder="1" applyAlignment="1" applyProtection="1">
      <alignment/>
      <protection/>
    </xf>
    <xf numFmtId="37" fontId="19" fillId="0" borderId="21" xfId="0" applyFont="1" applyBorder="1" applyAlignment="1">
      <alignment/>
    </xf>
    <xf numFmtId="37" fontId="19" fillId="0" borderId="22" xfId="0" applyFont="1" applyBorder="1" applyAlignment="1">
      <alignment/>
    </xf>
    <xf numFmtId="1" fontId="19" fillId="0" borderId="19" xfId="0" applyNumberFormat="1" applyFont="1" applyBorder="1" applyAlignment="1" applyProtection="1">
      <alignment/>
      <protection/>
    </xf>
    <xf numFmtId="1" fontId="19" fillId="0" borderId="22" xfId="0" applyNumberFormat="1" applyFont="1" applyBorder="1" applyAlignment="1">
      <alignment/>
    </xf>
    <xf numFmtId="37" fontId="19" fillId="0" borderId="23" xfId="0" applyFont="1" applyBorder="1" applyAlignment="1">
      <alignment/>
    </xf>
    <xf numFmtId="37" fontId="19" fillId="0" borderId="19" xfId="0" applyFont="1" applyBorder="1" applyAlignment="1">
      <alignment/>
    </xf>
    <xf numFmtId="37" fontId="19" fillId="0" borderId="24" xfId="0" applyFont="1" applyBorder="1" applyAlignment="1">
      <alignment/>
    </xf>
    <xf numFmtId="38" fontId="19" fillId="0" borderId="0" xfId="17" applyFont="1" applyBorder="1" applyAlignment="1">
      <alignment/>
    </xf>
    <xf numFmtId="37" fontId="19" fillId="0" borderId="10" xfId="0" applyFont="1" applyBorder="1" applyAlignment="1" applyProtection="1">
      <alignment horizontal="left"/>
      <protection/>
    </xf>
    <xf numFmtId="37" fontId="19" fillId="0" borderId="11" xfId="0" applyFont="1" applyBorder="1" applyAlignment="1" applyProtection="1">
      <alignment horizontal="left"/>
      <protection/>
    </xf>
    <xf numFmtId="37" fontId="19" fillId="0" borderId="25" xfId="0" applyFont="1" applyBorder="1" applyAlignment="1" applyProtection="1">
      <alignment/>
      <protection/>
    </xf>
    <xf numFmtId="37" fontId="19" fillId="0" borderId="12" xfId="0" applyFont="1" applyBorder="1" applyAlignment="1">
      <alignment/>
    </xf>
    <xf numFmtId="37" fontId="19" fillId="0" borderId="11" xfId="0" applyFont="1" applyBorder="1" applyAlignment="1">
      <alignment/>
    </xf>
    <xf numFmtId="37" fontId="19" fillId="0" borderId="26" xfId="0" applyFont="1" applyBorder="1" applyAlignment="1">
      <alignment/>
    </xf>
    <xf numFmtId="1" fontId="19" fillId="0" borderId="26" xfId="0" applyNumberFormat="1" applyFont="1" applyBorder="1" applyAlignment="1" applyProtection="1">
      <alignment/>
      <protection/>
    </xf>
    <xf numFmtId="1" fontId="19" fillId="0" borderId="12" xfId="0" applyNumberFormat="1" applyFont="1" applyBorder="1" applyAlignment="1" applyProtection="1">
      <alignment/>
      <protection/>
    </xf>
    <xf numFmtId="1" fontId="19" fillId="0" borderId="26" xfId="0" applyNumberFormat="1" applyFont="1" applyBorder="1" applyAlignment="1">
      <alignment/>
    </xf>
    <xf numFmtId="1" fontId="19" fillId="0" borderId="12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38" fontId="19" fillId="0" borderId="25" xfId="17" applyFont="1" applyBorder="1" applyAlignment="1">
      <alignment/>
    </xf>
    <xf numFmtId="38" fontId="19" fillId="0" borderId="10" xfId="17" applyFont="1" applyBorder="1" applyAlignment="1" applyProtection="1">
      <alignment/>
      <protection/>
    </xf>
    <xf numFmtId="37" fontId="19" fillId="0" borderId="7" xfId="0" applyFont="1" applyBorder="1" applyAlignment="1">
      <alignment/>
    </xf>
    <xf numFmtId="177" fontId="19" fillId="0" borderId="1" xfId="15" applyNumberFormat="1" applyFont="1" applyBorder="1" applyAlignment="1" applyProtection="1">
      <alignment/>
      <protection/>
    </xf>
    <xf numFmtId="177" fontId="19" fillId="0" borderId="14" xfId="15" applyNumberFormat="1" applyFont="1" applyBorder="1" applyAlignment="1" applyProtection="1">
      <alignment/>
      <protection/>
    </xf>
    <xf numFmtId="177" fontId="19" fillId="0" borderId="27" xfId="15" applyNumberFormat="1" applyFont="1" applyBorder="1" applyAlignment="1" applyProtection="1">
      <alignment/>
      <protection/>
    </xf>
    <xf numFmtId="177" fontId="19" fillId="0" borderId="5" xfId="15" applyNumberFormat="1" applyFont="1" applyBorder="1" applyAlignment="1" applyProtection="1">
      <alignment/>
      <protection/>
    </xf>
    <xf numFmtId="37" fontId="19" fillId="0" borderId="8" xfId="0" applyFont="1" applyFill="1" applyBorder="1" applyAlignment="1">
      <alignment/>
    </xf>
    <xf numFmtId="37" fontId="19" fillId="0" borderId="16" xfId="0" applyFont="1" applyFill="1" applyBorder="1" applyAlignment="1" applyProtection="1">
      <alignment/>
      <protection/>
    </xf>
    <xf numFmtId="38" fontId="19" fillId="0" borderId="0" xfId="17" applyFont="1" applyFill="1" applyBorder="1" applyAlignment="1" applyProtection="1">
      <alignment/>
      <protection/>
    </xf>
    <xf numFmtId="37" fontId="19" fillId="2" borderId="28" xfId="0" applyFont="1" applyFill="1" applyBorder="1" applyAlignment="1" applyProtection="1">
      <alignment horizontal="left"/>
      <protection/>
    </xf>
    <xf numFmtId="37" fontId="19" fillId="0" borderId="10" xfId="0" applyFont="1" applyBorder="1" applyAlignment="1" applyProtection="1">
      <alignment/>
      <protection/>
    </xf>
    <xf numFmtId="37" fontId="19" fillId="0" borderId="12" xfId="0" applyFont="1" applyBorder="1" applyAlignment="1" applyProtection="1">
      <alignment/>
      <protection/>
    </xf>
    <xf numFmtId="37" fontId="19" fillId="0" borderId="29" xfId="0" applyFont="1" applyBorder="1" applyAlignment="1" applyProtection="1">
      <alignment/>
      <protection/>
    </xf>
    <xf numFmtId="38" fontId="19" fillId="0" borderId="30" xfId="17" applyFont="1" applyBorder="1" applyAlignment="1" applyProtection="1">
      <alignment/>
      <protection/>
    </xf>
    <xf numFmtId="38" fontId="19" fillId="0" borderId="11" xfId="17" applyFont="1" applyBorder="1" applyAlignment="1" applyProtection="1">
      <alignment/>
      <protection/>
    </xf>
    <xf numFmtId="37" fontId="19" fillId="0" borderId="29" xfId="0" applyFont="1" applyBorder="1" applyAlignment="1">
      <alignment/>
    </xf>
    <xf numFmtId="37" fontId="19" fillId="2" borderId="4" xfId="0" applyFont="1" applyFill="1" applyBorder="1" applyAlignment="1">
      <alignment/>
    </xf>
    <xf numFmtId="37" fontId="19" fillId="2" borderId="28" xfId="0" applyFont="1" applyFill="1" applyBorder="1" applyAlignment="1">
      <alignment/>
    </xf>
    <xf numFmtId="37" fontId="19" fillId="0" borderId="31" xfId="0" applyFont="1" applyBorder="1" applyAlignment="1" applyProtection="1">
      <alignment/>
      <protection/>
    </xf>
    <xf numFmtId="37" fontId="19" fillId="0" borderId="27" xfId="0" applyFont="1" applyBorder="1" applyAlignment="1" applyProtection="1">
      <alignment/>
      <protection/>
    </xf>
    <xf numFmtId="38" fontId="19" fillId="0" borderId="0" xfId="17" applyFont="1" applyBorder="1" applyAlignment="1" applyProtection="1">
      <alignment horizontal="left"/>
      <protection/>
    </xf>
    <xf numFmtId="176" fontId="19" fillId="0" borderId="0" xfId="0" applyNumberFormat="1" applyFont="1" applyBorder="1" applyAlignment="1" applyProtection="1">
      <alignment horizontal="left"/>
      <protection/>
    </xf>
    <xf numFmtId="37" fontId="19" fillId="0" borderId="6" xfId="0" applyFont="1" applyFill="1" applyBorder="1" applyAlignment="1" applyProtection="1">
      <alignment/>
      <protection/>
    </xf>
    <xf numFmtId="37" fontId="19" fillId="0" borderId="0" xfId="0" applyFont="1" applyFill="1" applyBorder="1" applyAlignment="1" applyProtection="1">
      <alignment/>
      <protection/>
    </xf>
    <xf numFmtId="37" fontId="19" fillId="2" borderId="23" xfId="0" applyFont="1" applyFill="1" applyBorder="1" applyAlignment="1" applyProtection="1">
      <alignment horizontal="left"/>
      <protection/>
    </xf>
    <xf numFmtId="37" fontId="19" fillId="0" borderId="22" xfId="0" applyFont="1" applyBorder="1" applyAlignment="1" applyProtection="1">
      <alignment/>
      <protection/>
    </xf>
    <xf numFmtId="37" fontId="19" fillId="0" borderId="24" xfId="0" applyFont="1" applyBorder="1" applyAlignment="1" applyProtection="1">
      <alignment/>
      <protection/>
    </xf>
    <xf numFmtId="37" fontId="19" fillId="0" borderId="32" xfId="0" applyFont="1" applyBorder="1" applyAlignment="1" applyProtection="1">
      <alignment/>
      <protection/>
    </xf>
    <xf numFmtId="37" fontId="19" fillId="0" borderId="23" xfId="0" applyFont="1" applyBorder="1" applyAlignment="1" applyProtection="1">
      <alignment/>
      <protection/>
    </xf>
    <xf numFmtId="37" fontId="19" fillId="0" borderId="33" xfId="0" applyFont="1" applyBorder="1" applyAlignment="1" applyProtection="1">
      <alignment horizontal="left"/>
      <protection/>
    </xf>
    <xf numFmtId="37" fontId="19" fillId="0" borderId="33" xfId="0" applyFont="1" applyBorder="1" applyAlignment="1">
      <alignment/>
    </xf>
    <xf numFmtId="37" fontId="19" fillId="0" borderId="33" xfId="0" applyFont="1" applyBorder="1" applyAlignment="1" applyProtection="1">
      <alignment/>
      <protection/>
    </xf>
    <xf numFmtId="37" fontId="21" fillId="0" borderId="0" xfId="0" applyFont="1" applyBorder="1" applyAlignment="1" applyProtection="1">
      <alignment horizontal="left"/>
      <protection/>
    </xf>
    <xf numFmtId="37" fontId="19" fillId="0" borderId="8" xfId="0" applyFont="1" applyBorder="1" applyAlignment="1" applyProtection="1">
      <alignment horizontal="left"/>
      <protection/>
    </xf>
    <xf numFmtId="196" fontId="19" fillId="0" borderId="0" xfId="0" applyNumberFormat="1" applyFont="1" applyBorder="1" applyAlignment="1">
      <alignment/>
    </xf>
    <xf numFmtId="196" fontId="19" fillId="2" borderId="0" xfId="0" applyNumberFormat="1" applyFont="1" applyFill="1" applyBorder="1" applyAlignment="1">
      <alignment horizontal="center"/>
    </xf>
    <xf numFmtId="196" fontId="19" fillId="2" borderId="34" xfId="0" applyNumberFormat="1" applyFont="1" applyFill="1" applyBorder="1" applyAlignment="1">
      <alignment horizontal="center"/>
    </xf>
    <xf numFmtId="196" fontId="19" fillId="2" borderId="35" xfId="0" applyNumberFormat="1" applyFont="1" applyFill="1" applyBorder="1" applyAlignment="1">
      <alignment horizontal="center"/>
    </xf>
    <xf numFmtId="196" fontId="19" fillId="2" borderId="0" xfId="0" applyNumberFormat="1" applyFont="1" applyFill="1" applyBorder="1" applyAlignment="1" applyProtection="1">
      <alignment horizontal="center"/>
      <protection/>
    </xf>
    <xf numFmtId="196" fontId="19" fillId="2" borderId="16" xfId="0" applyNumberFormat="1" applyFont="1" applyFill="1" applyBorder="1" applyAlignment="1" applyProtection="1">
      <alignment horizontal="center"/>
      <protection/>
    </xf>
    <xf numFmtId="196" fontId="19" fillId="2" borderId="36" xfId="0" applyNumberFormat="1" applyFont="1" applyFill="1" applyBorder="1" applyAlignment="1" applyProtection="1">
      <alignment horizontal="center"/>
      <protection/>
    </xf>
    <xf numFmtId="196" fontId="19" fillId="2" borderId="11" xfId="0" applyNumberFormat="1" applyFont="1" applyFill="1" applyBorder="1" applyAlignment="1">
      <alignment/>
    </xf>
    <xf numFmtId="196" fontId="19" fillId="2" borderId="26" xfId="0" applyNumberFormat="1" applyFont="1" applyFill="1" applyBorder="1" applyAlignment="1" applyProtection="1">
      <alignment horizontal="center"/>
      <protection/>
    </xf>
    <xf numFmtId="196" fontId="19" fillId="2" borderId="37" xfId="0" applyNumberFormat="1" applyFont="1" applyFill="1" applyBorder="1" applyAlignment="1" applyProtection="1">
      <alignment horizontal="center"/>
      <protection/>
    </xf>
    <xf numFmtId="196" fontId="19" fillId="0" borderId="13" xfId="0" applyNumberFormat="1" applyFont="1" applyBorder="1" applyAlignment="1" applyProtection="1">
      <alignment/>
      <protection/>
    </xf>
    <xf numFmtId="196" fontId="19" fillId="0" borderId="16" xfId="0" applyNumberFormat="1" applyFont="1" applyBorder="1" applyAlignment="1" applyProtection="1">
      <alignment/>
      <protection/>
    </xf>
    <xf numFmtId="196" fontId="19" fillId="0" borderId="22" xfId="0" applyNumberFormat="1" applyFont="1" applyBorder="1" applyAlignment="1">
      <alignment/>
    </xf>
    <xf numFmtId="196" fontId="19" fillId="0" borderId="23" xfId="0" applyNumberFormat="1" applyFont="1" applyBorder="1" applyAlignment="1" applyProtection="1">
      <alignment/>
      <protection/>
    </xf>
    <xf numFmtId="196" fontId="19" fillId="0" borderId="21" xfId="0" applyNumberFormat="1" applyFont="1" applyBorder="1" applyAlignment="1" applyProtection="1">
      <alignment/>
      <protection/>
    </xf>
    <xf numFmtId="196" fontId="19" fillId="0" borderId="7" xfId="0" applyNumberFormat="1" applyFont="1" applyBorder="1" applyAlignment="1" applyProtection="1">
      <alignment/>
      <protection/>
    </xf>
    <xf numFmtId="196" fontId="19" fillId="0" borderId="8" xfId="0" applyNumberFormat="1" applyFont="1" applyBorder="1" applyAlignment="1" applyProtection="1">
      <alignment/>
      <protection/>
    </xf>
    <xf numFmtId="196" fontId="19" fillId="0" borderId="12" xfId="0" applyNumberFormat="1" applyFont="1" applyBorder="1" applyAlignment="1" applyProtection="1">
      <alignment/>
      <protection/>
    </xf>
    <xf numFmtId="196" fontId="19" fillId="0" borderId="26" xfId="0" applyNumberFormat="1" applyFont="1" applyBorder="1" applyAlignment="1" applyProtection="1">
      <alignment/>
      <protection/>
    </xf>
    <xf numFmtId="196" fontId="19" fillId="0" borderId="0" xfId="0" applyNumberFormat="1" applyFont="1" applyAlignment="1">
      <alignment/>
    </xf>
    <xf numFmtId="196" fontId="19" fillId="2" borderId="8" xfId="0" applyNumberFormat="1" applyFont="1" applyFill="1" applyBorder="1" applyAlignment="1">
      <alignment horizontal="center"/>
    </xf>
    <xf numFmtId="196" fontId="19" fillId="2" borderId="17" xfId="0" applyNumberFormat="1" applyFont="1" applyFill="1" applyBorder="1" applyAlignment="1">
      <alignment horizontal="center"/>
    </xf>
    <xf numFmtId="196" fontId="19" fillId="2" borderId="8" xfId="0" applyNumberFormat="1" applyFont="1" applyFill="1" applyBorder="1" applyAlignment="1" applyProtection="1">
      <alignment horizontal="center"/>
      <protection/>
    </xf>
    <xf numFmtId="196" fontId="19" fillId="2" borderId="17" xfId="0" applyNumberFormat="1" applyFont="1" applyFill="1" applyBorder="1" applyAlignment="1" applyProtection="1">
      <alignment horizontal="center"/>
      <protection/>
    </xf>
    <xf numFmtId="196" fontId="19" fillId="2" borderId="12" xfId="0" applyNumberFormat="1" applyFont="1" applyFill="1" applyBorder="1" applyAlignment="1">
      <alignment/>
    </xf>
    <xf numFmtId="196" fontId="19" fillId="2" borderId="12" xfId="0" applyNumberFormat="1" applyFont="1" applyFill="1" applyBorder="1" applyAlignment="1" applyProtection="1">
      <alignment horizontal="right"/>
      <protection/>
    </xf>
    <xf numFmtId="196" fontId="19" fillId="0" borderId="14" xfId="0" applyNumberFormat="1" applyFont="1" applyBorder="1" applyAlignment="1" applyProtection="1">
      <alignment/>
      <protection/>
    </xf>
    <xf numFmtId="196" fontId="19" fillId="0" borderId="0" xfId="0" applyNumberFormat="1" applyFont="1" applyBorder="1" applyAlignment="1" applyProtection="1">
      <alignment/>
      <protection/>
    </xf>
    <xf numFmtId="196" fontId="19" fillId="0" borderId="15" xfId="0" applyNumberFormat="1" applyFont="1" applyBorder="1" applyAlignment="1" applyProtection="1">
      <alignment/>
      <protection/>
    </xf>
    <xf numFmtId="196" fontId="19" fillId="0" borderId="0" xfId="15" applyNumberFormat="1" applyFont="1" applyBorder="1" applyAlignment="1">
      <alignment/>
    </xf>
    <xf numFmtId="196" fontId="19" fillId="2" borderId="7" xfId="15" applyNumberFormat="1" applyFont="1" applyFill="1" applyBorder="1" applyAlignment="1">
      <alignment horizontal="center"/>
    </xf>
    <xf numFmtId="196" fontId="19" fillId="2" borderId="8" xfId="15" applyNumberFormat="1" applyFont="1" applyFill="1" applyBorder="1" applyAlignment="1" applyProtection="1">
      <alignment horizontal="center"/>
      <protection/>
    </xf>
    <xf numFmtId="196" fontId="19" fillId="2" borderId="12" xfId="15" applyNumberFormat="1" applyFont="1" applyFill="1" applyBorder="1" applyAlignment="1" applyProtection="1">
      <alignment horizontal="center"/>
      <protection/>
    </xf>
    <xf numFmtId="196" fontId="19" fillId="2" borderId="28" xfId="0" applyNumberFormat="1" applyFont="1" applyFill="1" applyBorder="1" applyAlignment="1" applyProtection="1">
      <alignment horizontal="center"/>
      <protection/>
    </xf>
    <xf numFmtId="196" fontId="19" fillId="0" borderId="8" xfId="15" applyNumberFormat="1" applyFont="1" applyBorder="1" applyAlignment="1" applyProtection="1">
      <alignment/>
      <protection/>
    </xf>
    <xf numFmtId="196" fontId="19" fillId="0" borderId="17" xfId="17" applyNumberFormat="1" applyFont="1" applyBorder="1" applyAlignment="1" applyProtection="1">
      <alignment horizontal="right"/>
      <protection/>
    </xf>
    <xf numFmtId="196" fontId="19" fillId="0" borderId="23" xfId="0" applyNumberFormat="1" applyFont="1" applyBorder="1" applyAlignment="1">
      <alignment/>
    </xf>
    <xf numFmtId="196" fontId="19" fillId="0" borderId="22" xfId="15" applyNumberFormat="1" applyFont="1" applyBorder="1" applyAlignment="1">
      <alignment/>
    </xf>
    <xf numFmtId="196" fontId="19" fillId="0" borderId="20" xfId="17" applyNumberFormat="1" applyFont="1" applyBorder="1" applyAlignment="1">
      <alignment horizontal="right"/>
    </xf>
    <xf numFmtId="196" fontId="19" fillId="0" borderId="35" xfId="17" applyNumberFormat="1" applyFont="1" applyBorder="1" applyAlignment="1" applyProtection="1">
      <alignment horizontal="right"/>
      <protection/>
    </xf>
    <xf numFmtId="196" fontId="19" fillId="0" borderId="36" xfId="17" applyNumberFormat="1" applyFont="1" applyBorder="1" applyAlignment="1" applyProtection="1">
      <alignment horizontal="right"/>
      <protection/>
    </xf>
    <xf numFmtId="196" fontId="19" fillId="0" borderId="12" xfId="15" applyNumberFormat="1" applyFont="1" applyBorder="1" applyAlignment="1" applyProtection="1">
      <alignment/>
      <protection/>
    </xf>
    <xf numFmtId="196" fontId="19" fillId="0" borderId="37" xfId="17" applyNumberFormat="1" applyFont="1" applyBorder="1" applyAlignment="1" applyProtection="1">
      <alignment horizontal="right"/>
      <protection/>
    </xf>
    <xf numFmtId="196" fontId="19" fillId="0" borderId="0" xfId="15" applyNumberFormat="1" applyFont="1" applyAlignment="1">
      <alignment/>
    </xf>
    <xf numFmtId="196" fontId="19" fillId="2" borderId="8" xfId="15" applyNumberFormat="1" applyFont="1" applyFill="1" applyBorder="1" applyAlignment="1">
      <alignment horizontal="center"/>
    </xf>
    <xf numFmtId="196" fontId="19" fillId="0" borderId="13" xfId="15" applyNumberFormat="1" applyFont="1" applyBorder="1" applyAlignment="1" applyProtection="1">
      <alignment/>
      <protection/>
    </xf>
    <xf numFmtId="196" fontId="19" fillId="0" borderId="38" xfId="0" applyNumberFormat="1" applyFont="1" applyBorder="1" applyAlignment="1" applyProtection="1">
      <alignment/>
      <protection/>
    </xf>
    <xf numFmtId="196" fontId="19" fillId="0" borderId="16" xfId="15" applyNumberFormat="1" applyFont="1" applyBorder="1" applyAlignment="1" applyProtection="1">
      <alignment/>
      <protection/>
    </xf>
    <xf numFmtId="196" fontId="19" fillId="0" borderId="22" xfId="15" applyNumberFormat="1" applyFont="1" applyBorder="1" applyAlignment="1" applyProtection="1">
      <alignment/>
      <protection/>
    </xf>
    <xf numFmtId="196" fontId="19" fillId="0" borderId="39" xfId="17" applyNumberFormat="1" applyFont="1" applyBorder="1" applyAlignment="1" applyProtection="1">
      <alignment horizontal="right"/>
      <protection/>
    </xf>
    <xf numFmtId="196" fontId="19" fillId="0" borderId="15" xfId="0" applyNumberFormat="1" applyFont="1" applyBorder="1" applyAlignment="1">
      <alignment/>
    </xf>
    <xf numFmtId="196" fontId="19" fillId="0" borderId="36" xfId="17" applyNumberFormat="1" applyFont="1" applyBorder="1" applyAlignment="1">
      <alignment horizontal="right"/>
    </xf>
    <xf numFmtId="196" fontId="19" fillId="0" borderId="0" xfId="15" applyNumberFormat="1" applyFont="1" applyBorder="1" applyAlignment="1" applyProtection="1">
      <alignment/>
      <protection/>
    </xf>
    <xf numFmtId="196" fontId="19" fillId="0" borderId="36" xfId="0" applyNumberFormat="1" applyFont="1" applyBorder="1" applyAlignment="1" applyProtection="1">
      <alignment/>
      <protection/>
    </xf>
    <xf numFmtId="196" fontId="19" fillId="0" borderId="30" xfId="15" applyNumberFormat="1" applyFont="1" applyBorder="1" applyAlignment="1" applyProtection="1">
      <alignment/>
      <protection/>
    </xf>
    <xf numFmtId="196" fontId="19" fillId="2" borderId="7" xfId="0" applyNumberFormat="1" applyFont="1" applyFill="1" applyBorder="1" applyAlignment="1">
      <alignment horizontal="center"/>
    </xf>
    <xf numFmtId="196" fontId="19" fillId="2" borderId="0" xfId="0" applyNumberFormat="1" applyFont="1" applyFill="1" applyBorder="1" applyAlignment="1">
      <alignment/>
    </xf>
    <xf numFmtId="196" fontId="20" fillId="2" borderId="0" xfId="0" applyNumberFormat="1" applyFont="1" applyFill="1" applyBorder="1" applyAlignment="1" applyProtection="1">
      <alignment horizontal="left"/>
      <protection/>
    </xf>
    <xf numFmtId="196" fontId="19" fillId="2" borderId="26" xfId="0" applyNumberFormat="1" applyFont="1" applyFill="1" applyBorder="1" applyAlignment="1" applyProtection="1">
      <alignment horizontal="left"/>
      <protection/>
    </xf>
    <xf numFmtId="196" fontId="19" fillId="2" borderId="12" xfId="0" applyNumberFormat="1" applyFont="1" applyFill="1" applyBorder="1" applyAlignment="1" applyProtection="1">
      <alignment horizontal="center"/>
      <protection/>
    </xf>
    <xf numFmtId="196" fontId="19" fillId="2" borderId="11" xfId="0" applyNumberFormat="1" applyFont="1" applyFill="1" applyBorder="1" applyAlignment="1" applyProtection="1">
      <alignment horizontal="center"/>
      <protection/>
    </xf>
    <xf numFmtId="196" fontId="19" fillId="0" borderId="2" xfId="0" applyNumberFormat="1" applyFont="1" applyBorder="1" applyAlignment="1" applyProtection="1">
      <alignment/>
      <protection/>
    </xf>
    <xf numFmtId="196" fontId="19" fillId="0" borderId="13" xfId="17" applyNumberFormat="1" applyFont="1" applyBorder="1" applyAlignment="1" applyProtection="1">
      <alignment/>
      <protection/>
    </xf>
    <xf numFmtId="196" fontId="19" fillId="0" borderId="0" xfId="17" applyNumberFormat="1" applyFont="1" applyBorder="1" applyAlignment="1" applyProtection="1">
      <alignment/>
      <protection/>
    </xf>
    <xf numFmtId="196" fontId="19" fillId="0" borderId="16" xfId="0" applyNumberFormat="1" applyFont="1" applyBorder="1" applyAlignment="1">
      <alignment/>
    </xf>
    <xf numFmtId="196" fontId="19" fillId="0" borderId="23" xfId="17" applyNumberFormat="1" applyFont="1" applyBorder="1" applyAlignment="1">
      <alignment/>
    </xf>
    <xf numFmtId="196" fontId="19" fillId="0" borderId="21" xfId="0" applyNumberFormat="1" applyFont="1" applyBorder="1" applyAlignment="1">
      <alignment/>
    </xf>
    <xf numFmtId="196" fontId="19" fillId="0" borderId="7" xfId="17" applyNumberFormat="1" applyFont="1" applyBorder="1" applyAlignment="1" applyProtection="1">
      <alignment/>
      <protection/>
    </xf>
    <xf numFmtId="196" fontId="19" fillId="0" borderId="8" xfId="17" applyNumberFormat="1" applyFont="1" applyBorder="1" applyAlignment="1" applyProtection="1">
      <alignment/>
      <protection/>
    </xf>
    <xf numFmtId="196" fontId="19" fillId="0" borderId="35" xfId="0" applyNumberFormat="1" applyFont="1" applyBorder="1" applyAlignment="1">
      <alignment/>
    </xf>
    <xf numFmtId="196" fontId="19" fillId="0" borderId="36" xfId="0" applyNumberFormat="1" applyFont="1" applyBorder="1" applyAlignment="1">
      <alignment/>
    </xf>
    <xf numFmtId="196" fontId="19" fillId="0" borderId="12" xfId="17" applyNumberFormat="1" applyFont="1" applyBorder="1" applyAlignment="1" applyProtection="1">
      <alignment/>
      <protection/>
    </xf>
    <xf numFmtId="196" fontId="19" fillId="0" borderId="11" xfId="0" applyNumberFormat="1" applyFont="1" applyBorder="1" applyAlignment="1">
      <alignment/>
    </xf>
    <xf numFmtId="196" fontId="19" fillId="0" borderId="37" xfId="0" applyNumberFormat="1" applyFont="1" applyBorder="1" applyAlignment="1">
      <alignment/>
    </xf>
    <xf numFmtId="196" fontId="19" fillId="2" borderId="9" xfId="0" applyNumberFormat="1" applyFont="1" applyFill="1" applyBorder="1" applyAlignment="1">
      <alignment horizontal="center"/>
    </xf>
    <xf numFmtId="196" fontId="19" fillId="2" borderId="9" xfId="0" applyNumberFormat="1" applyFont="1" applyFill="1" applyBorder="1" applyAlignment="1" applyProtection="1">
      <alignment horizontal="center"/>
      <protection/>
    </xf>
    <xf numFmtId="196" fontId="19" fillId="2" borderId="0" xfId="0" applyNumberFormat="1" applyFont="1" applyFill="1" applyBorder="1" applyAlignment="1" applyProtection="1">
      <alignment horizontal="left"/>
      <protection/>
    </xf>
    <xf numFmtId="196" fontId="19" fillId="0" borderId="16" xfId="17" applyNumberFormat="1" applyFont="1" applyBorder="1" applyAlignment="1" applyProtection="1">
      <alignment/>
      <protection/>
    </xf>
    <xf numFmtId="196" fontId="19" fillId="0" borderId="2" xfId="0" applyNumberFormat="1" applyFont="1" applyBorder="1" applyAlignment="1">
      <alignment/>
    </xf>
    <xf numFmtId="196" fontId="19" fillId="0" borderId="21" xfId="17" applyNumberFormat="1" applyFont="1" applyBorder="1" applyAlignment="1" applyProtection="1">
      <alignment/>
      <protection/>
    </xf>
    <xf numFmtId="196" fontId="19" fillId="0" borderId="22" xfId="17" applyNumberFormat="1" applyFont="1" applyBorder="1" applyAlignment="1" applyProtection="1">
      <alignment/>
      <protection/>
    </xf>
    <xf numFmtId="196" fontId="19" fillId="0" borderId="8" xfId="17" applyNumberFormat="1" applyFont="1" applyBorder="1" applyAlignment="1">
      <alignment/>
    </xf>
    <xf numFmtId="196" fontId="19" fillId="0" borderId="26" xfId="17" applyNumberFormat="1" applyFont="1" applyBorder="1" applyAlignment="1" applyProtection="1">
      <alignment/>
      <protection/>
    </xf>
    <xf numFmtId="196" fontId="19" fillId="0" borderId="26" xfId="0" applyNumberFormat="1" applyFont="1" applyBorder="1" applyAlignment="1">
      <alignment/>
    </xf>
    <xf numFmtId="196" fontId="19" fillId="0" borderId="0" xfId="0" applyNumberFormat="1" applyFont="1" applyBorder="1" applyAlignment="1" applyProtection="1">
      <alignment horizontal="left"/>
      <protection/>
    </xf>
    <xf numFmtId="196" fontId="19" fillId="2" borderId="16" xfId="0" applyNumberFormat="1" applyFont="1" applyFill="1" applyBorder="1" applyAlignment="1">
      <alignment horizontal="center"/>
    </xf>
    <xf numFmtId="196" fontId="19" fillId="2" borderId="11" xfId="0" applyNumberFormat="1" applyFont="1" applyFill="1" applyBorder="1" applyAlignment="1" applyProtection="1">
      <alignment horizontal="left"/>
      <protection/>
    </xf>
    <xf numFmtId="196" fontId="19" fillId="0" borderId="8" xfId="0" applyNumberFormat="1" applyFont="1" applyBorder="1" applyAlignment="1">
      <alignment/>
    </xf>
    <xf numFmtId="196" fontId="19" fillId="0" borderId="39" xfId="0" applyNumberFormat="1" applyFont="1" applyBorder="1" applyAlignment="1">
      <alignment/>
    </xf>
    <xf numFmtId="196" fontId="19" fillId="0" borderId="34" xfId="0" applyNumberFormat="1" applyFont="1" applyBorder="1" applyAlignment="1">
      <alignment/>
    </xf>
    <xf numFmtId="196" fontId="19" fillId="0" borderId="12" xfId="0" applyNumberFormat="1" applyFont="1" applyBorder="1" applyAlignment="1">
      <alignment/>
    </xf>
    <xf numFmtId="196" fontId="19" fillId="0" borderId="17" xfId="0" applyNumberFormat="1" applyFont="1" applyBorder="1" applyAlignment="1" applyProtection="1">
      <alignment/>
      <protection/>
    </xf>
    <xf numFmtId="196" fontId="19" fillId="0" borderId="17" xfId="0" applyNumberFormat="1" applyFont="1" applyBorder="1" applyAlignment="1">
      <alignment/>
    </xf>
    <xf numFmtId="196" fontId="19" fillId="0" borderId="20" xfId="0" applyNumberFormat="1" applyFont="1" applyBorder="1" applyAlignment="1">
      <alignment/>
    </xf>
    <xf numFmtId="196" fontId="19" fillId="0" borderId="28" xfId="0" applyNumberFormat="1" applyFont="1" applyBorder="1" applyAlignment="1">
      <alignment/>
    </xf>
    <xf numFmtId="196" fontId="19" fillId="0" borderId="13" xfId="0" applyNumberFormat="1" applyFont="1" applyBorder="1" applyAlignment="1">
      <alignment/>
    </xf>
    <xf numFmtId="196" fontId="19" fillId="0" borderId="0" xfId="0" applyNumberFormat="1" applyFont="1" applyBorder="1" applyAlignment="1">
      <alignment horizontal="center"/>
    </xf>
    <xf numFmtId="196" fontId="19" fillId="0" borderId="0" xfId="0" applyNumberFormat="1" applyFont="1" applyBorder="1" applyAlignment="1" applyProtection="1">
      <alignment horizontal="center"/>
      <protection/>
    </xf>
    <xf numFmtId="196" fontId="20" fillId="0" borderId="0" xfId="0" applyNumberFormat="1" applyFont="1" applyBorder="1" applyAlignment="1" applyProtection="1">
      <alignment horizontal="left"/>
      <protection/>
    </xf>
    <xf numFmtId="37" fontId="21" fillId="0" borderId="0" xfId="0" applyFont="1" applyAlignment="1" quotePrefix="1">
      <alignment horizontal="center" textRotation="180"/>
    </xf>
    <xf numFmtId="37" fontId="19" fillId="2" borderId="40" xfId="0" applyFont="1" applyFill="1" applyBorder="1" applyAlignment="1">
      <alignment horizontal="center"/>
    </xf>
    <xf numFmtId="37" fontId="19" fillId="2" borderId="41" xfId="0" applyFont="1" applyFill="1" applyBorder="1" applyAlignment="1">
      <alignment horizontal="center"/>
    </xf>
    <xf numFmtId="37" fontId="19" fillId="2" borderId="42" xfId="0" applyFont="1" applyFill="1" applyBorder="1" applyAlignment="1">
      <alignment horizontal="center"/>
    </xf>
    <xf numFmtId="193" fontId="18" fillId="0" borderId="0" xfId="19" applyNumberFormat="1" applyFont="1" applyAlignment="1" applyProtection="1">
      <alignment horizontal="center"/>
      <protection/>
    </xf>
    <xf numFmtId="196" fontId="19" fillId="2" borderId="40" xfId="0" applyNumberFormat="1" applyFont="1" applyFill="1" applyBorder="1" applyAlignment="1">
      <alignment horizontal="center"/>
    </xf>
    <xf numFmtId="196" fontId="19" fillId="2" borderId="41" xfId="0" applyNumberFormat="1" applyFont="1" applyFill="1" applyBorder="1" applyAlignment="1">
      <alignment horizontal="center"/>
    </xf>
    <xf numFmtId="196" fontId="19" fillId="2" borderId="42" xfId="0" applyNumberFormat="1" applyFont="1" applyFill="1" applyBorder="1" applyAlignment="1">
      <alignment horizontal="center"/>
    </xf>
    <xf numFmtId="37" fontId="19" fillId="0" borderId="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/>
              <a:t>卸売業・小売業従業者規模別商店数比較</a:t>
            </a:r>
          </a:p>
        </c:rich>
      </c:tx>
      <c:layout>
        <c:manualLayout>
          <c:xMode val="factor"/>
          <c:yMode val="factor"/>
          <c:x val="-0.001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6925"/>
          <c:w val="0.9335"/>
          <c:h val="0.736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'第２表－１'!#REF!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/>
                      <a:t>51.4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/>
                      <a:t>23.9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('第２表－１'!#REF!,'第２表－１'!#REF!)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strRef>
              <c:f>'第２表－１'!#REF!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trellis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/>
                      <a:t>21.9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/>
                      <a:t>24.5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('第２表－１'!#REF!,'第２表－１'!#REF!)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strRef>
              <c:f>'第２表－１'!#REF!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/>
                      <a:t>15.7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/>
                      <a:t>27.8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('第２表－１'!#REF!,'第２表－１'!#REF!)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3"/>
          <c:tx>
            <c:strRef>
              <c:f>'第２表－１'!#REF!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/>
                      <a:t>7.3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/>
                      <a:t>15.0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('第２表－１'!#REF!,'第２表－１'!#REF!)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4"/>
          <c:tx>
            <c:strRef>
              <c:f>'第２表－１'!#REF!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/>
                      <a:t>2.0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/>
                      <a:t>4.3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('第２表－１'!#REF!,'第２表－１'!#REF!)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5"/>
          <c:tx>
            <c:strRef>
              <c:f>'第２表－１'!#REF!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/>
                      <a:t>1.1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/>
                      <a:t>2.7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('第２表－１'!#REF!,'第２表－１'!#REF!)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'第２表－１'!#REF!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/>
                      <a:t>0.6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/>
                      <a:t>1.8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('第２表－１'!#REF!,'第２表－１'!#REF!)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6241948"/>
        <c:axId val="34850941"/>
      </c:barChart>
      <c:catAx>
        <c:axId val="26241948"/>
        <c:scaling>
          <c:orientation val="minMax"/>
        </c:scaling>
        <c:axPos val="l"/>
        <c:delete val="1"/>
        <c:majorTickMark val="in"/>
        <c:minorTickMark val="none"/>
        <c:tickLblPos val="nextTo"/>
        <c:crossAx val="34850941"/>
        <c:crosses val="autoZero"/>
        <c:auto val="1"/>
        <c:lblOffset val="100"/>
        <c:noMultiLvlLbl val="0"/>
      </c:catAx>
      <c:valAx>
        <c:axId val="34850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262419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3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02975"/>
          <c:w val="0.77975"/>
          <c:h val="0.970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'第２表－１'!$C$104:$C$120</c:f>
              <c:numCache/>
            </c:numRef>
          </c:cat>
          <c:val>
            <c:numRef>
              <c:f>'第２表－１'!$D$104:$D$120</c:f>
              <c:numCache/>
            </c:numRef>
          </c:val>
        </c:ser>
        <c:axId val="45223014"/>
        <c:axId val="4353943"/>
      </c:barChart>
      <c:catAx>
        <c:axId val="452230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53943"/>
        <c:crosses val="autoZero"/>
        <c:auto val="1"/>
        <c:lblOffset val="100"/>
        <c:noMultiLvlLbl val="0"/>
      </c:catAx>
      <c:valAx>
        <c:axId val="43539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2230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'第２表－１'!$C$142:$C$148</c:f>
              <c:strCache/>
            </c:strRef>
          </c:cat>
          <c:val>
            <c:numRef>
              <c:f>'第２表－１'!$D$142:$D$148</c:f>
              <c:numCache/>
            </c:numRef>
          </c:val>
        </c:ser>
        <c:axId val="39185488"/>
        <c:axId val="17125073"/>
      </c:barChart>
      <c:catAx>
        <c:axId val="391854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125073"/>
        <c:crosses val="autoZero"/>
        <c:auto val="1"/>
        <c:lblOffset val="100"/>
        <c:noMultiLvlLbl val="0"/>
      </c:catAx>
      <c:valAx>
        <c:axId val="17125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1854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4375"/>
          <c:w val="0.9805"/>
          <c:h val="0.906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'第２表－１'!$C$182:$C$190</c:f>
              <c:strCache/>
            </c:strRef>
          </c:cat>
          <c:val>
            <c:numRef>
              <c:f>'第２表－１'!$D$182:$D$190</c:f>
              <c:numCache/>
            </c:numRef>
          </c:val>
        </c:ser>
        <c:axId val="19907930"/>
        <c:axId val="44953643"/>
      </c:barChart>
      <c:catAx>
        <c:axId val="199079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953643"/>
        <c:crosses val="autoZero"/>
        <c:auto val="1"/>
        <c:lblOffset val="100"/>
        <c:noMultiLvlLbl val="0"/>
      </c:catAx>
      <c:valAx>
        <c:axId val="44953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907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0.1775</cdr:y>
    </cdr:from>
    <cdr:to>
      <cdr:x>0.06275</cdr:x>
      <cdr:y>0.4025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200025"/>
          <a:ext cx="495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00" b="0" i="0" u="none" baseline="0"/>
            <a:t>卸売業</a:t>
          </a:r>
        </a:p>
      </cdr:txBody>
    </cdr:sp>
  </cdr:relSizeAnchor>
  <cdr:relSizeAnchor xmlns:cdr="http://schemas.openxmlformats.org/drawingml/2006/chartDrawing">
    <cdr:from>
      <cdr:x>0.005</cdr:x>
      <cdr:y>0.5095</cdr:y>
    </cdr:from>
    <cdr:to>
      <cdr:x>0.0705</cdr:x>
      <cdr:y>0.7595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581025"/>
          <a:ext cx="561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75" b="0" i="0" u="none" baseline="0"/>
            <a:t>小売業</a:t>
          </a:r>
        </a:p>
      </cdr:txBody>
    </cdr:sp>
  </cdr:relSizeAnchor>
  <cdr:relSizeAnchor xmlns:cdr="http://schemas.openxmlformats.org/drawingml/2006/chartDrawing">
    <cdr:from>
      <cdr:x>0.26575</cdr:x>
      <cdr:y>0.2835</cdr:y>
    </cdr:from>
    <cdr:to>
      <cdr:x>0.26825</cdr:x>
      <cdr:y>0.28525</cdr:y>
    </cdr:to>
    <cdr:sp>
      <cdr:nvSpPr>
        <cdr:cNvPr id="3" name="Line 3"/>
        <cdr:cNvSpPr>
          <a:spLocks/>
        </cdr:cNvSpPr>
      </cdr:nvSpPr>
      <cdr:spPr>
        <a:xfrm>
          <a:off x="2276475" y="3238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0.26825</cdr:x>
      <cdr:y>0.2755</cdr:y>
    </cdr:from>
    <cdr:to>
      <cdr:x>0.51725</cdr:x>
      <cdr:y>0.446</cdr:y>
    </cdr:to>
    <cdr:sp>
      <cdr:nvSpPr>
        <cdr:cNvPr id="4" name="Line 9"/>
        <cdr:cNvSpPr>
          <a:spLocks/>
        </cdr:cNvSpPr>
      </cdr:nvSpPr>
      <cdr:spPr>
        <a:xfrm>
          <a:off x="2295525" y="314325"/>
          <a:ext cx="2133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0.491</cdr:x>
      <cdr:y>0.2755</cdr:y>
    </cdr:from>
    <cdr:to>
      <cdr:x>0.71175</cdr:x>
      <cdr:y>0.446</cdr:y>
    </cdr:to>
    <cdr:sp>
      <cdr:nvSpPr>
        <cdr:cNvPr id="5" name="Line 10"/>
        <cdr:cNvSpPr>
          <a:spLocks/>
        </cdr:cNvSpPr>
      </cdr:nvSpPr>
      <cdr:spPr>
        <a:xfrm>
          <a:off x="4200525" y="314325"/>
          <a:ext cx="18954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0.738</cdr:x>
      <cdr:y>0.2755</cdr:y>
    </cdr:from>
    <cdr:to>
      <cdr:x>0.85075</cdr:x>
      <cdr:y>0.446</cdr:y>
    </cdr:to>
    <cdr:sp>
      <cdr:nvSpPr>
        <cdr:cNvPr id="6" name="Line 11"/>
        <cdr:cNvSpPr>
          <a:spLocks/>
        </cdr:cNvSpPr>
      </cdr:nvSpPr>
      <cdr:spPr>
        <a:xfrm>
          <a:off x="6324600" y="314325"/>
          <a:ext cx="9620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0.8735</cdr:x>
      <cdr:y>0.2755</cdr:y>
    </cdr:from>
    <cdr:to>
      <cdr:x>0.917</cdr:x>
      <cdr:y>0.446</cdr:y>
    </cdr:to>
    <cdr:sp>
      <cdr:nvSpPr>
        <cdr:cNvPr id="7" name="Line 15"/>
        <cdr:cNvSpPr>
          <a:spLocks/>
        </cdr:cNvSpPr>
      </cdr:nvSpPr>
      <cdr:spPr>
        <a:xfrm>
          <a:off x="7486650" y="314325"/>
          <a:ext cx="3714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0.9115</cdr:x>
      <cdr:y>0.2755</cdr:y>
    </cdr:from>
    <cdr:to>
      <cdr:x>0.93525</cdr:x>
      <cdr:y>0.446</cdr:y>
    </cdr:to>
    <cdr:sp>
      <cdr:nvSpPr>
        <cdr:cNvPr id="8" name="Line 16"/>
        <cdr:cNvSpPr>
          <a:spLocks/>
        </cdr:cNvSpPr>
      </cdr:nvSpPr>
      <cdr:spPr>
        <a:xfrm>
          <a:off x="7810500" y="314325"/>
          <a:ext cx="2000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0.93525</cdr:x>
      <cdr:y>0.2755</cdr:y>
    </cdr:from>
    <cdr:to>
      <cdr:x>0.94525</cdr:x>
      <cdr:y>0.446</cdr:y>
    </cdr:to>
    <cdr:sp>
      <cdr:nvSpPr>
        <cdr:cNvPr id="9" name="Line 17"/>
        <cdr:cNvSpPr>
          <a:spLocks/>
        </cdr:cNvSpPr>
      </cdr:nvSpPr>
      <cdr:spPr>
        <a:xfrm>
          <a:off x="8010525" y="314325"/>
          <a:ext cx="857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0.95075</cdr:x>
      <cdr:y>0.2755</cdr:y>
    </cdr:from>
    <cdr:to>
      <cdr:x>0.95075</cdr:x>
      <cdr:y>0.446</cdr:y>
    </cdr:to>
    <cdr:sp>
      <cdr:nvSpPr>
        <cdr:cNvPr id="10" name="Line 18"/>
        <cdr:cNvSpPr>
          <a:spLocks/>
        </cdr:cNvSpPr>
      </cdr:nvSpPr>
      <cdr:spPr>
        <a:xfrm>
          <a:off x="8143875" y="314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0.05575</cdr:x>
      <cdr:y>0.2755</cdr:y>
    </cdr:from>
    <cdr:to>
      <cdr:x>0.05575</cdr:x>
      <cdr:y>0.446</cdr:y>
    </cdr:to>
    <cdr:sp>
      <cdr:nvSpPr>
        <cdr:cNvPr id="11" name="Line 19"/>
        <cdr:cNvSpPr>
          <a:spLocks/>
        </cdr:cNvSpPr>
      </cdr:nvSpPr>
      <cdr:spPr>
        <a:xfrm>
          <a:off x="476250" y="314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0.89525</cdr:x>
      <cdr:y>0.1035</cdr:y>
    </cdr:from>
    <cdr:to>
      <cdr:x>0.93525</cdr:x>
      <cdr:y>0.16175</cdr:y>
    </cdr:to>
    <cdr:sp>
      <cdr:nvSpPr>
        <cdr:cNvPr id="12" name="Line 20"/>
        <cdr:cNvSpPr>
          <a:spLocks/>
        </cdr:cNvSpPr>
      </cdr:nvSpPr>
      <cdr:spPr>
        <a:xfrm flipH="1" flipV="1">
          <a:off x="7667625" y="114300"/>
          <a:ext cx="3429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0.95075</cdr:x>
      <cdr:y>0.0865</cdr:y>
    </cdr:from>
    <cdr:to>
      <cdr:x>0.96175</cdr:x>
      <cdr:y>0.16175</cdr:y>
    </cdr:to>
    <cdr:sp>
      <cdr:nvSpPr>
        <cdr:cNvPr id="13" name="Line 21"/>
        <cdr:cNvSpPr>
          <a:spLocks/>
        </cdr:cNvSpPr>
      </cdr:nvSpPr>
      <cdr:spPr>
        <a:xfrm flipV="1">
          <a:off x="8143875" y="95250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0.93525</cdr:x>
      <cdr:y>0.561</cdr:y>
    </cdr:from>
    <cdr:to>
      <cdr:x>0.96175</cdr:x>
      <cdr:y>0.6415</cdr:y>
    </cdr:to>
    <cdr:sp>
      <cdr:nvSpPr>
        <cdr:cNvPr id="14" name="Line 22"/>
        <cdr:cNvSpPr>
          <a:spLocks/>
        </cdr:cNvSpPr>
      </cdr:nvSpPr>
      <cdr:spPr>
        <a:xfrm>
          <a:off x="8010525" y="638175"/>
          <a:ext cx="2286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0.94525</cdr:x>
      <cdr:y>0.561</cdr:y>
    </cdr:from>
    <cdr:to>
      <cdr:x>0.96175</cdr:x>
      <cdr:y>0.58575</cdr:y>
    </cdr:to>
    <cdr:sp>
      <cdr:nvSpPr>
        <cdr:cNvPr id="15" name="Line 23"/>
        <cdr:cNvSpPr>
          <a:spLocks/>
        </cdr:cNvSpPr>
      </cdr:nvSpPr>
      <cdr:spPr>
        <a:xfrm>
          <a:off x="8096250" y="638175"/>
          <a:ext cx="1428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0.95075</cdr:x>
      <cdr:y>0.446</cdr:y>
    </cdr:from>
    <cdr:to>
      <cdr:x>0.96175</cdr:x>
      <cdr:y>0.46125</cdr:y>
    </cdr:to>
    <cdr:sp>
      <cdr:nvSpPr>
        <cdr:cNvPr id="16" name="Line 24"/>
        <cdr:cNvSpPr>
          <a:spLocks/>
        </cdr:cNvSpPr>
      </cdr:nvSpPr>
      <cdr:spPr>
        <a:xfrm>
          <a:off x="8143875" y="504825"/>
          <a:ext cx="95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0.9635</cdr:y>
    </cdr:from>
    <cdr:to>
      <cdr:x>0.8565</cdr:x>
      <cdr:y>0.98</cdr:y>
    </cdr:to>
    <cdr:sp>
      <cdr:nvSpPr>
        <cdr:cNvPr id="1" name="TextBox 1"/>
        <cdr:cNvSpPr txBox="1">
          <a:spLocks noChangeArrowheads="1"/>
        </cdr:cNvSpPr>
      </cdr:nvSpPr>
      <cdr:spPr>
        <a:xfrm>
          <a:off x="14458950" y="9505950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（店)</a:t>
          </a:r>
        </a:p>
      </cdr:txBody>
    </cdr:sp>
  </cdr:relSizeAnchor>
  <cdr:relSizeAnchor xmlns:cdr="http://schemas.openxmlformats.org/drawingml/2006/chartDrawing">
    <cdr:from>
      <cdr:x>0.12825</cdr:x>
      <cdr:y>0.09025</cdr:y>
    </cdr:from>
    <cdr:to>
      <cdr:x>0.15975</cdr:x>
      <cdr:y>0.11725</cdr:y>
    </cdr:to>
    <cdr:sp>
      <cdr:nvSpPr>
        <cdr:cNvPr id="2" name="TextBox 2"/>
        <cdr:cNvSpPr txBox="1">
          <a:spLocks noChangeArrowheads="1"/>
        </cdr:cNvSpPr>
      </cdr:nvSpPr>
      <cdr:spPr>
        <a:xfrm>
          <a:off x="2238375" y="885825"/>
          <a:ext cx="552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0.95725</cdr:x>
      <cdr:y>0.92375</cdr:y>
    </cdr:from>
    <cdr:to>
      <cdr:x>0.971</cdr:x>
      <cdr:y>0.95075</cdr:y>
    </cdr:to>
    <cdr:sp>
      <cdr:nvSpPr>
        <cdr:cNvPr id="1" name="TextBox 2"/>
        <cdr:cNvSpPr txBox="1">
          <a:spLocks noChangeArrowheads="1"/>
        </cdr:cNvSpPr>
      </cdr:nvSpPr>
      <cdr:spPr>
        <a:xfrm>
          <a:off x="20497800" y="3895725"/>
          <a:ext cx="2952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/>
            <a:t>（店）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0.92775</cdr:x>
      <cdr:y>0.94325</cdr:y>
    </cdr:from>
    <cdr:to>
      <cdr:x>0.96275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19992975" y="4695825"/>
          <a:ext cx="752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（店）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48</xdr:col>
      <xdr:colOff>419100</xdr:colOff>
      <xdr:row>11</xdr:row>
      <xdr:rowOff>219075</xdr:rowOff>
    </xdr:from>
    <xdr:ext cx="123825" cy="266700"/>
    <xdr:sp>
      <xdr:nvSpPr>
        <xdr:cNvPr id="1" name="TextBox 41"/>
        <xdr:cNvSpPr txBox="1">
          <a:spLocks noChangeArrowheads="1"/>
        </xdr:cNvSpPr>
      </xdr:nvSpPr>
      <xdr:spPr>
        <a:xfrm>
          <a:off x="44891325" y="41624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92</xdr:col>
      <xdr:colOff>495300</xdr:colOff>
      <xdr:row>12</xdr:row>
      <xdr:rowOff>28575</xdr:rowOff>
    </xdr:from>
    <xdr:to>
      <xdr:col>92</xdr:col>
      <xdr:colOff>514350</xdr:colOff>
      <xdr:row>12</xdr:row>
      <xdr:rowOff>47625</xdr:rowOff>
    </xdr:to>
    <xdr:sp>
      <xdr:nvSpPr>
        <xdr:cNvPr id="2" name="Line 58"/>
        <xdr:cNvSpPr>
          <a:spLocks/>
        </xdr:cNvSpPr>
      </xdr:nvSpPr>
      <xdr:spPr>
        <a:xfrm>
          <a:off x="85296375" y="435292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742950</xdr:colOff>
      <xdr:row>12</xdr:row>
      <xdr:rowOff>0</xdr:rowOff>
    </xdr:from>
    <xdr:to>
      <xdr:col>91</xdr:col>
      <xdr:colOff>742950</xdr:colOff>
      <xdr:row>12</xdr:row>
      <xdr:rowOff>0</xdr:rowOff>
    </xdr:to>
    <xdr:sp>
      <xdr:nvSpPr>
        <xdr:cNvPr id="3" name="Line 59"/>
        <xdr:cNvSpPr>
          <a:spLocks/>
        </xdr:cNvSpPr>
      </xdr:nvSpPr>
      <xdr:spPr>
        <a:xfrm>
          <a:off x="8480107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952500</xdr:colOff>
      <xdr:row>19</xdr:row>
      <xdr:rowOff>0</xdr:rowOff>
    </xdr:from>
    <xdr:to>
      <xdr:col>93</xdr:col>
      <xdr:colOff>647700</xdr:colOff>
      <xdr:row>22</xdr:row>
      <xdr:rowOff>0</xdr:rowOff>
    </xdr:to>
    <xdr:graphicFrame>
      <xdr:nvGraphicFramePr>
        <xdr:cNvPr id="4" name="Chart 60"/>
        <xdr:cNvGraphicFramePr/>
      </xdr:nvGraphicFramePr>
      <xdr:xfrm>
        <a:off x="78095475" y="6800850"/>
        <a:ext cx="8572500" cy="114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90</xdr:col>
      <xdr:colOff>904875</xdr:colOff>
      <xdr:row>14</xdr:row>
      <xdr:rowOff>190500</xdr:rowOff>
    </xdr:from>
    <xdr:to>
      <xdr:col>90</xdr:col>
      <xdr:colOff>914400</xdr:colOff>
      <xdr:row>14</xdr:row>
      <xdr:rowOff>190500</xdr:rowOff>
    </xdr:to>
    <xdr:sp>
      <xdr:nvSpPr>
        <xdr:cNvPr id="5" name="Line 92"/>
        <xdr:cNvSpPr>
          <a:spLocks/>
        </xdr:cNvSpPr>
      </xdr:nvSpPr>
      <xdr:spPr>
        <a:xfrm flipH="1">
          <a:off x="83743800" y="5276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1228725</xdr:colOff>
      <xdr:row>10</xdr:row>
      <xdr:rowOff>0</xdr:rowOff>
    </xdr:from>
    <xdr:to>
      <xdr:col>55</xdr:col>
      <xdr:colOff>981075</xdr:colOff>
      <xdr:row>10</xdr:row>
      <xdr:rowOff>0</xdr:rowOff>
    </xdr:to>
    <xdr:sp>
      <xdr:nvSpPr>
        <xdr:cNvPr id="6" name="TextBox 99"/>
        <xdr:cNvSpPr txBox="1">
          <a:spLocks noChangeArrowheads="1"/>
        </xdr:cNvSpPr>
      </xdr:nvSpPr>
      <xdr:spPr>
        <a:xfrm>
          <a:off x="51187350" y="3562350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38100</xdr:colOff>
      <xdr:row>13</xdr:row>
      <xdr:rowOff>0</xdr:rowOff>
    </xdr:from>
    <xdr:to>
      <xdr:col>54</xdr:col>
      <xdr:colOff>952500</xdr:colOff>
      <xdr:row>13</xdr:row>
      <xdr:rowOff>152400</xdr:rowOff>
    </xdr:to>
    <xdr:sp>
      <xdr:nvSpPr>
        <xdr:cNvPr id="7" name="TextBox 101"/>
        <xdr:cNvSpPr txBox="1">
          <a:spLocks noChangeArrowheads="1"/>
        </xdr:cNvSpPr>
      </xdr:nvSpPr>
      <xdr:spPr>
        <a:xfrm>
          <a:off x="49996725" y="4705350"/>
          <a:ext cx="923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1352550</xdr:colOff>
      <xdr:row>6</xdr:row>
      <xdr:rowOff>142875</xdr:rowOff>
    </xdr:from>
    <xdr:to>
      <xdr:col>55</xdr:col>
      <xdr:colOff>76200</xdr:colOff>
      <xdr:row>6</xdr:row>
      <xdr:rowOff>381000</xdr:rowOff>
    </xdr:to>
    <xdr:sp>
      <xdr:nvSpPr>
        <xdr:cNvPr id="8" name="TextBox 105"/>
        <xdr:cNvSpPr txBox="1">
          <a:spLocks noChangeArrowheads="1"/>
        </xdr:cNvSpPr>
      </xdr:nvSpPr>
      <xdr:spPr>
        <a:xfrm>
          <a:off x="49749075" y="2181225"/>
          <a:ext cx="1847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66675</xdr:colOff>
      <xdr:row>13</xdr:row>
      <xdr:rowOff>0</xdr:rowOff>
    </xdr:from>
    <xdr:to>
      <xdr:col>49</xdr:col>
      <xdr:colOff>352425</xdr:colOff>
      <xdr:row>13</xdr:row>
      <xdr:rowOff>238125</xdr:rowOff>
    </xdr:to>
    <xdr:sp>
      <xdr:nvSpPr>
        <xdr:cNvPr id="9" name="TextBox 109"/>
        <xdr:cNvSpPr txBox="1">
          <a:spLocks noChangeArrowheads="1"/>
        </xdr:cNvSpPr>
      </xdr:nvSpPr>
      <xdr:spPr>
        <a:xfrm>
          <a:off x="44538900" y="4705350"/>
          <a:ext cx="1390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704850</xdr:colOff>
      <xdr:row>13</xdr:row>
      <xdr:rowOff>0</xdr:rowOff>
    </xdr:from>
    <xdr:to>
      <xdr:col>48</xdr:col>
      <xdr:colOff>447675</xdr:colOff>
      <xdr:row>13</xdr:row>
      <xdr:rowOff>0</xdr:rowOff>
    </xdr:to>
    <xdr:sp>
      <xdr:nvSpPr>
        <xdr:cNvPr id="10" name="TextBox 110"/>
        <xdr:cNvSpPr txBox="1">
          <a:spLocks noChangeArrowheads="1"/>
        </xdr:cNvSpPr>
      </xdr:nvSpPr>
      <xdr:spPr>
        <a:xfrm>
          <a:off x="44072175" y="4705350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762000</xdr:colOff>
      <xdr:row>12</xdr:row>
      <xdr:rowOff>0</xdr:rowOff>
    </xdr:from>
    <xdr:to>
      <xdr:col>47</xdr:col>
      <xdr:colOff>952500</xdr:colOff>
      <xdr:row>12</xdr:row>
      <xdr:rowOff>0</xdr:rowOff>
    </xdr:to>
    <xdr:sp>
      <xdr:nvSpPr>
        <xdr:cNvPr id="11" name="TextBox 111"/>
        <xdr:cNvSpPr txBox="1">
          <a:spLocks noChangeArrowheads="1"/>
        </xdr:cNvSpPr>
      </xdr:nvSpPr>
      <xdr:spPr>
        <a:xfrm>
          <a:off x="43024425" y="4324350"/>
          <a:ext cx="129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69</xdr:col>
      <xdr:colOff>790575</xdr:colOff>
      <xdr:row>11</xdr:row>
      <xdr:rowOff>0</xdr:rowOff>
    </xdr:from>
    <xdr:to>
      <xdr:col>71</xdr:col>
      <xdr:colOff>371475</xdr:colOff>
      <xdr:row>11</xdr:row>
      <xdr:rowOff>0</xdr:rowOff>
    </xdr:to>
    <xdr:sp>
      <xdr:nvSpPr>
        <xdr:cNvPr id="12" name="TextBox 112"/>
        <xdr:cNvSpPr txBox="1">
          <a:spLocks noChangeArrowheads="1"/>
        </xdr:cNvSpPr>
      </xdr:nvSpPr>
      <xdr:spPr>
        <a:xfrm>
          <a:off x="67313175" y="3943350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161925</xdr:colOff>
      <xdr:row>3</xdr:row>
      <xdr:rowOff>123825</xdr:rowOff>
    </xdr:from>
    <xdr:to>
      <xdr:col>53</xdr:col>
      <xdr:colOff>600075</xdr:colOff>
      <xdr:row>4</xdr:row>
      <xdr:rowOff>38100</xdr:rowOff>
    </xdr:to>
    <xdr:sp>
      <xdr:nvSpPr>
        <xdr:cNvPr id="13" name="TextBox 118"/>
        <xdr:cNvSpPr txBox="1">
          <a:spLocks noChangeArrowheads="1"/>
        </xdr:cNvSpPr>
      </xdr:nvSpPr>
      <xdr:spPr>
        <a:xfrm>
          <a:off x="47491650" y="1019175"/>
          <a:ext cx="15049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828675</xdr:colOff>
      <xdr:row>14</xdr:row>
      <xdr:rowOff>0</xdr:rowOff>
    </xdr:from>
    <xdr:to>
      <xdr:col>53</xdr:col>
      <xdr:colOff>771525</xdr:colOff>
      <xdr:row>14</xdr:row>
      <xdr:rowOff>0</xdr:rowOff>
    </xdr:to>
    <xdr:sp>
      <xdr:nvSpPr>
        <xdr:cNvPr id="14" name="TextBox 119"/>
        <xdr:cNvSpPr txBox="1">
          <a:spLocks noChangeArrowheads="1"/>
        </xdr:cNvSpPr>
      </xdr:nvSpPr>
      <xdr:spPr>
        <a:xfrm>
          <a:off x="48158400" y="5086350"/>
          <a:ext cx="100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54</xdr:col>
      <xdr:colOff>485775</xdr:colOff>
      <xdr:row>17</xdr:row>
      <xdr:rowOff>0</xdr:rowOff>
    </xdr:from>
    <xdr:ext cx="114300" cy="266700"/>
    <xdr:sp>
      <xdr:nvSpPr>
        <xdr:cNvPr id="15" name="TextBox 120"/>
        <xdr:cNvSpPr txBox="1">
          <a:spLocks noChangeArrowheads="1"/>
        </xdr:cNvSpPr>
      </xdr:nvSpPr>
      <xdr:spPr>
        <a:xfrm>
          <a:off x="50444400" y="60388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49</xdr:col>
      <xdr:colOff>676275</xdr:colOff>
      <xdr:row>14</xdr:row>
      <xdr:rowOff>0</xdr:rowOff>
    </xdr:from>
    <xdr:to>
      <xdr:col>51</xdr:col>
      <xdr:colOff>476250</xdr:colOff>
      <xdr:row>14</xdr:row>
      <xdr:rowOff>0</xdr:rowOff>
    </xdr:to>
    <xdr:sp>
      <xdr:nvSpPr>
        <xdr:cNvPr id="16" name="TextBox 121"/>
        <xdr:cNvSpPr txBox="1">
          <a:spLocks noChangeArrowheads="1"/>
        </xdr:cNvSpPr>
      </xdr:nvSpPr>
      <xdr:spPr>
        <a:xfrm>
          <a:off x="46253400" y="5086350"/>
          <a:ext cx="1552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66675</xdr:colOff>
      <xdr:row>15</xdr:row>
      <xdr:rowOff>142875</xdr:rowOff>
    </xdr:from>
    <xdr:to>
      <xdr:col>90</xdr:col>
      <xdr:colOff>76200</xdr:colOff>
      <xdr:row>15</xdr:row>
      <xdr:rowOff>152400</xdr:rowOff>
    </xdr:to>
    <xdr:sp>
      <xdr:nvSpPr>
        <xdr:cNvPr id="17" name="Line 127"/>
        <xdr:cNvSpPr>
          <a:spLocks/>
        </xdr:cNvSpPr>
      </xdr:nvSpPr>
      <xdr:spPr>
        <a:xfrm>
          <a:off x="82905600" y="54197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704850</xdr:colOff>
      <xdr:row>13</xdr:row>
      <xdr:rowOff>180975</xdr:rowOff>
    </xdr:from>
    <xdr:to>
      <xdr:col>91</xdr:col>
      <xdr:colOff>704850</xdr:colOff>
      <xdr:row>13</xdr:row>
      <xdr:rowOff>180975</xdr:rowOff>
    </xdr:to>
    <xdr:sp>
      <xdr:nvSpPr>
        <xdr:cNvPr id="18" name="Line 134"/>
        <xdr:cNvSpPr>
          <a:spLocks/>
        </xdr:cNvSpPr>
      </xdr:nvSpPr>
      <xdr:spPr>
        <a:xfrm flipH="1" flipV="1">
          <a:off x="847629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685800</xdr:colOff>
      <xdr:row>18</xdr:row>
      <xdr:rowOff>0</xdr:rowOff>
    </xdr:from>
    <xdr:to>
      <xdr:col>90</xdr:col>
      <xdr:colOff>695325</xdr:colOff>
      <xdr:row>18</xdr:row>
      <xdr:rowOff>0</xdr:rowOff>
    </xdr:to>
    <xdr:sp>
      <xdr:nvSpPr>
        <xdr:cNvPr id="19" name="Line 137"/>
        <xdr:cNvSpPr>
          <a:spLocks/>
        </xdr:cNvSpPr>
      </xdr:nvSpPr>
      <xdr:spPr>
        <a:xfrm>
          <a:off x="83524725" y="6419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47625</xdr:colOff>
      <xdr:row>10</xdr:row>
      <xdr:rowOff>0</xdr:rowOff>
    </xdr:from>
    <xdr:to>
      <xdr:col>54</xdr:col>
      <xdr:colOff>76200</xdr:colOff>
      <xdr:row>10</xdr:row>
      <xdr:rowOff>123825</xdr:rowOff>
    </xdr:to>
    <xdr:sp>
      <xdr:nvSpPr>
        <xdr:cNvPr id="20" name="TextBox 158"/>
        <xdr:cNvSpPr txBox="1">
          <a:spLocks noChangeArrowheads="1"/>
        </xdr:cNvSpPr>
      </xdr:nvSpPr>
      <xdr:spPr>
        <a:xfrm>
          <a:off x="48444150" y="3562350"/>
          <a:ext cx="15906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266700</xdr:colOff>
      <xdr:row>37</xdr:row>
      <xdr:rowOff>76200</xdr:rowOff>
    </xdr:from>
    <xdr:ext cx="114300" cy="266700"/>
    <xdr:sp>
      <xdr:nvSpPr>
        <xdr:cNvPr id="21" name="TextBox 166"/>
        <xdr:cNvSpPr txBox="1">
          <a:spLocks noChangeArrowheads="1"/>
        </xdr:cNvSpPr>
      </xdr:nvSpPr>
      <xdr:spPr>
        <a:xfrm>
          <a:off x="5314950" y="1329690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1</xdr:col>
      <xdr:colOff>0</xdr:colOff>
      <xdr:row>193</xdr:row>
      <xdr:rowOff>47625</xdr:rowOff>
    </xdr:from>
    <xdr:to>
      <xdr:col>16</xdr:col>
      <xdr:colOff>104775</xdr:colOff>
      <xdr:row>219</xdr:row>
      <xdr:rowOff>9525</xdr:rowOff>
    </xdr:to>
    <xdr:graphicFrame>
      <xdr:nvGraphicFramePr>
        <xdr:cNvPr id="22" name="Chart 168"/>
        <xdr:cNvGraphicFramePr/>
      </xdr:nvGraphicFramePr>
      <xdr:xfrm>
        <a:off x="466725" y="72704325"/>
        <a:ext cx="17478375" cy="986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148</xdr:row>
      <xdr:rowOff>133350</xdr:rowOff>
    </xdr:from>
    <xdr:to>
      <xdr:col>24</xdr:col>
      <xdr:colOff>47625</xdr:colOff>
      <xdr:row>159</xdr:row>
      <xdr:rowOff>161925</xdr:rowOff>
    </xdr:to>
    <xdr:graphicFrame>
      <xdr:nvGraphicFramePr>
        <xdr:cNvPr id="23" name="Chart 170"/>
        <xdr:cNvGraphicFramePr/>
      </xdr:nvGraphicFramePr>
      <xdr:xfrm>
        <a:off x="1228725" y="55645050"/>
        <a:ext cx="2142172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165</xdr:row>
      <xdr:rowOff>9525</xdr:rowOff>
    </xdr:from>
    <xdr:to>
      <xdr:col>23</xdr:col>
      <xdr:colOff>552450</xdr:colOff>
      <xdr:row>178</xdr:row>
      <xdr:rowOff>38100</xdr:rowOff>
    </xdr:to>
    <xdr:graphicFrame>
      <xdr:nvGraphicFramePr>
        <xdr:cNvPr id="24" name="Chart 171"/>
        <xdr:cNvGraphicFramePr/>
      </xdr:nvGraphicFramePr>
      <xdr:xfrm>
        <a:off x="466725" y="61998225"/>
        <a:ext cx="21555075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23</xdr:col>
      <xdr:colOff>552450</xdr:colOff>
      <xdr:row>176</xdr:row>
      <xdr:rowOff>0</xdr:rowOff>
    </xdr:from>
    <xdr:ext cx="123825" cy="266700"/>
    <xdr:sp>
      <xdr:nvSpPr>
        <xdr:cNvPr id="25" name="TextBox 174"/>
        <xdr:cNvSpPr txBox="1">
          <a:spLocks noChangeArrowheads="1"/>
        </xdr:cNvSpPr>
      </xdr:nvSpPr>
      <xdr:spPr>
        <a:xfrm>
          <a:off x="22021800" y="66179700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O190"/>
  <sheetViews>
    <sheetView showGridLines="0" tabSelected="1" view="pageBreakPreview" zoomScale="75" zoomScaleNormal="75" zoomScaleSheetLayoutView="75" workbookViewId="0" topLeftCell="P1">
      <selection activeCell="N13" sqref="N13"/>
    </sheetView>
  </sheetViews>
  <sheetFormatPr defaultColWidth="10.66015625" defaultRowHeight="30" customHeight="1"/>
  <cols>
    <col min="1" max="1" width="4.08203125" style="1" customWidth="1"/>
    <col min="2" max="2" width="6.08203125" style="1" customWidth="1"/>
    <col min="3" max="3" width="34" style="1" customWidth="1"/>
    <col min="4" max="4" width="6.83203125" style="1" customWidth="1"/>
    <col min="5" max="5" width="7.91015625" style="1" bestFit="1" customWidth="1"/>
    <col min="6" max="6" width="12.08203125" style="160" customWidth="1"/>
    <col min="7" max="7" width="8.58203125" style="160" customWidth="1"/>
    <col min="8" max="8" width="8.5" style="160" bestFit="1" customWidth="1"/>
    <col min="9" max="10" width="6.83203125" style="1" customWidth="1"/>
    <col min="11" max="11" width="10.58203125" style="160" customWidth="1"/>
    <col min="12" max="12" width="9.41015625" style="184" customWidth="1"/>
    <col min="13" max="13" width="7.83203125" style="160" customWidth="1"/>
    <col min="14" max="14" width="7.91015625" style="1" customWidth="1"/>
    <col min="15" max="15" width="8.08203125" style="1" customWidth="1"/>
    <col min="16" max="16" width="10.5" style="160" customWidth="1"/>
    <col min="17" max="17" width="8.08203125" style="160" customWidth="1"/>
    <col min="18" max="18" width="2.66015625" style="160" hidden="1" customWidth="1"/>
    <col min="19" max="20" width="0.078125" style="160" hidden="1" customWidth="1"/>
    <col min="21" max="21" width="8.33203125" style="160" customWidth="1"/>
    <col min="22" max="23" width="7.66015625" style="1" customWidth="1"/>
    <col min="24" max="24" width="9.91015625" style="160" customWidth="1"/>
    <col min="25" max="25" width="9.08203125" style="141" customWidth="1"/>
    <col min="26" max="26" width="8.58203125" style="160" customWidth="1"/>
    <col min="27" max="27" width="7.16015625" style="1" customWidth="1"/>
    <col min="28" max="28" width="7" style="1" customWidth="1"/>
    <col min="29" max="29" width="9.5" style="160" customWidth="1"/>
    <col min="30" max="30" width="7.91015625" style="160" customWidth="1"/>
    <col min="31" max="31" width="0.171875" style="160" customWidth="1"/>
    <col min="32" max="32" width="7.91015625" style="160" customWidth="1"/>
    <col min="33" max="33" width="4.16015625" style="1" customWidth="1"/>
    <col min="34" max="34" width="3.33203125" style="1" customWidth="1"/>
    <col min="35" max="35" width="4" style="1" customWidth="1"/>
    <col min="36" max="36" width="5.58203125" style="1" customWidth="1"/>
    <col min="37" max="37" width="6.91015625" style="1" customWidth="1"/>
    <col min="38" max="38" width="4.16015625" style="1" customWidth="1"/>
    <col min="39" max="39" width="32.41015625" style="1" customWidth="1"/>
    <col min="40" max="41" width="8.66015625" style="1" customWidth="1"/>
    <col min="42" max="42" width="12.5" style="1" customWidth="1"/>
    <col min="43" max="43" width="8.91015625" style="1" customWidth="1"/>
    <col min="44" max="45" width="7.66015625" style="1" customWidth="1"/>
    <col min="46" max="46" width="1.66015625" style="1" hidden="1" customWidth="1"/>
    <col min="47" max="49" width="9.66015625" style="1" customWidth="1"/>
    <col min="50" max="52" width="7.66015625" style="1" customWidth="1"/>
    <col min="53" max="53" width="1.66015625" style="1" customWidth="1"/>
    <col min="54" max="56" width="13.66015625" style="1" customWidth="1"/>
    <col min="57" max="57" width="4" style="1" customWidth="1"/>
    <col min="58" max="58" width="40.41015625" style="1" customWidth="1"/>
    <col min="59" max="59" width="7.66015625" style="1" customWidth="1"/>
    <col min="60" max="61" width="6.83203125" style="1" customWidth="1"/>
    <col min="62" max="63" width="6.66015625" style="1" customWidth="1"/>
    <col min="64" max="65" width="6.16015625" style="1" customWidth="1"/>
    <col min="66" max="67" width="6.08203125" style="1" customWidth="1"/>
    <col min="68" max="69" width="7" style="1" customWidth="1"/>
    <col min="70" max="73" width="6.91015625" style="1" customWidth="1"/>
    <col min="74" max="75" width="7.08203125" style="1" customWidth="1"/>
    <col min="76" max="76" width="7.16015625" style="1" customWidth="1"/>
    <col min="77" max="77" width="7.91015625" style="1" hidden="1" customWidth="1"/>
    <col min="78" max="78" width="8.91015625" style="1" customWidth="1"/>
    <col min="79" max="79" width="7.16015625" style="1" customWidth="1"/>
    <col min="80" max="80" width="13.16015625" style="1" customWidth="1"/>
    <col min="81" max="81" width="11.16015625" style="1" customWidth="1"/>
    <col min="82" max="82" width="3.5" style="1" customWidth="1"/>
    <col min="83" max="83" width="8.33203125" style="1" customWidth="1"/>
    <col min="84" max="84" width="6.5" style="1" customWidth="1"/>
    <col min="85" max="85" width="6.58203125" style="1" customWidth="1"/>
    <col min="86" max="87" width="7.08203125" style="1" customWidth="1"/>
    <col min="88" max="88" width="6.66015625" style="1" customWidth="1"/>
    <col min="89" max="89" width="0.078125" style="1" hidden="1" customWidth="1"/>
    <col min="90" max="90" width="7.58203125" style="1" customWidth="1"/>
    <col min="91" max="91" width="10.66015625" style="1" customWidth="1"/>
    <col min="92" max="92" width="6.5" style="1" customWidth="1"/>
    <col min="93" max="16384" width="10.66015625" style="1" customWidth="1"/>
  </cols>
  <sheetData>
    <row r="1" spans="2:87" ht="30.75" customHeight="1">
      <c r="B1" s="244" t="s">
        <v>59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L1" s="2"/>
      <c r="AM1" s="2"/>
      <c r="AN1" s="2"/>
      <c r="AO1" s="2"/>
      <c r="AP1" s="2"/>
      <c r="AQ1" s="2"/>
      <c r="AR1" s="2"/>
      <c r="AS1" s="2"/>
      <c r="AT1" s="3"/>
      <c r="AU1" s="2"/>
      <c r="AV1" s="3"/>
      <c r="AW1" s="2"/>
      <c r="AX1" s="2"/>
      <c r="AY1" s="2"/>
      <c r="AZ1" s="2"/>
      <c r="BA1" s="2"/>
      <c r="BB1" s="2"/>
      <c r="BQ1" s="1" t="s">
        <v>60</v>
      </c>
      <c r="CD1" s="4"/>
      <c r="CE1" s="4"/>
      <c r="CH1" s="4"/>
      <c r="CI1" s="4"/>
    </row>
    <row r="2" spans="2:93" ht="9.75" customHeight="1" thickBot="1">
      <c r="B2" s="2"/>
      <c r="C2" s="2"/>
      <c r="D2" s="2"/>
      <c r="E2" s="2"/>
      <c r="F2" s="141"/>
      <c r="G2" s="141"/>
      <c r="H2" s="141"/>
      <c r="I2" s="2"/>
      <c r="J2" s="2"/>
      <c r="K2" s="141"/>
      <c r="L2" s="170"/>
      <c r="M2" s="141"/>
      <c r="N2" s="2"/>
      <c r="O2" s="2"/>
      <c r="P2" s="141"/>
      <c r="Q2" s="141"/>
      <c r="R2" s="141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2:93" ht="30" customHeight="1" thickBot="1">
      <c r="B3" s="5"/>
      <c r="C3" s="6" t="s">
        <v>61</v>
      </c>
      <c r="D3" s="241" t="s">
        <v>41</v>
      </c>
      <c r="E3" s="242"/>
      <c r="F3" s="242"/>
      <c r="G3" s="242"/>
      <c r="H3" s="243"/>
      <c r="I3" s="241" t="s">
        <v>56</v>
      </c>
      <c r="J3" s="242"/>
      <c r="K3" s="242"/>
      <c r="L3" s="242"/>
      <c r="M3" s="243"/>
      <c r="N3" s="245" t="s">
        <v>48</v>
      </c>
      <c r="O3" s="246"/>
      <c r="P3" s="246"/>
      <c r="Q3" s="246"/>
      <c r="R3" s="246"/>
      <c r="S3" s="246"/>
      <c r="T3" s="246"/>
      <c r="U3" s="247"/>
      <c r="V3" s="241" t="s">
        <v>49</v>
      </c>
      <c r="W3" s="242"/>
      <c r="X3" s="242"/>
      <c r="Y3" s="242"/>
      <c r="Z3" s="243"/>
      <c r="AA3" s="241" t="s">
        <v>50</v>
      </c>
      <c r="AB3" s="242"/>
      <c r="AC3" s="242"/>
      <c r="AD3" s="242"/>
      <c r="AE3" s="242"/>
      <c r="AF3" s="243"/>
      <c r="AG3" s="7"/>
      <c r="AH3" s="7"/>
      <c r="AI3" s="7"/>
      <c r="AJ3" s="7"/>
      <c r="AK3" s="7"/>
      <c r="AL3" s="2"/>
      <c r="AM3" s="2"/>
      <c r="AN3" s="8"/>
      <c r="AO3" s="8"/>
      <c r="AP3" s="9"/>
      <c r="AQ3" s="8"/>
      <c r="AR3" s="8"/>
      <c r="AS3" s="8"/>
      <c r="AT3" s="8"/>
      <c r="AU3" s="8"/>
      <c r="AV3" s="8"/>
      <c r="AW3" s="9"/>
      <c r="AX3" s="9"/>
      <c r="AY3" s="2"/>
      <c r="AZ3" s="2"/>
      <c r="BA3" s="10"/>
      <c r="BB3" s="2"/>
      <c r="BC3" s="2"/>
      <c r="BD3" s="2"/>
      <c r="BQ3" s="11"/>
      <c r="BR3" s="12" t="s">
        <v>62</v>
      </c>
      <c r="BS3" s="13" t="s">
        <v>63</v>
      </c>
      <c r="BT3" s="14"/>
      <c r="BU3" s="14"/>
      <c r="BV3" s="15" t="s">
        <v>64</v>
      </c>
      <c r="BW3" s="15"/>
      <c r="BX3" s="14" t="s">
        <v>65</v>
      </c>
      <c r="BY3" s="14"/>
      <c r="BZ3" s="14" t="s">
        <v>66</v>
      </c>
      <c r="CA3" s="14"/>
      <c r="CB3" s="14" t="s">
        <v>67</v>
      </c>
      <c r="CC3" s="14"/>
      <c r="CD3" s="14" t="s">
        <v>68</v>
      </c>
      <c r="CE3" s="14"/>
      <c r="CF3" s="14" t="s">
        <v>69</v>
      </c>
      <c r="CG3" s="14"/>
      <c r="CH3" s="14"/>
      <c r="CI3" s="14"/>
      <c r="CJ3" s="16"/>
      <c r="CK3" s="16"/>
      <c r="CL3" s="17"/>
      <c r="CM3" s="17"/>
      <c r="CN3" s="18" t="s">
        <v>70</v>
      </c>
      <c r="CO3" s="17"/>
    </row>
    <row r="4" spans="2:93" ht="30" customHeight="1">
      <c r="B4" s="19"/>
      <c r="C4" s="20" t="s">
        <v>0</v>
      </c>
      <c r="D4" s="21" t="s">
        <v>42</v>
      </c>
      <c r="E4" s="22" t="s">
        <v>42</v>
      </c>
      <c r="F4" s="142" t="s">
        <v>44</v>
      </c>
      <c r="G4" s="143" t="s">
        <v>44</v>
      </c>
      <c r="H4" s="144" t="s">
        <v>43</v>
      </c>
      <c r="I4" s="21" t="s">
        <v>42</v>
      </c>
      <c r="J4" s="22" t="s">
        <v>42</v>
      </c>
      <c r="K4" s="142" t="s">
        <v>44</v>
      </c>
      <c r="L4" s="171" t="s">
        <v>44</v>
      </c>
      <c r="M4" s="162" t="s">
        <v>43</v>
      </c>
      <c r="N4" s="21" t="s">
        <v>42</v>
      </c>
      <c r="O4" s="22" t="s">
        <v>42</v>
      </c>
      <c r="P4" s="142" t="s">
        <v>44</v>
      </c>
      <c r="Q4" s="196" t="s">
        <v>44</v>
      </c>
      <c r="R4" s="142" t="s">
        <v>43</v>
      </c>
      <c r="S4" s="197"/>
      <c r="T4" s="197"/>
      <c r="U4" s="162" t="s">
        <v>43</v>
      </c>
      <c r="V4" s="21" t="s">
        <v>42</v>
      </c>
      <c r="W4" s="24" t="s">
        <v>42</v>
      </c>
      <c r="X4" s="142" t="s">
        <v>44</v>
      </c>
      <c r="Y4" s="196" t="s">
        <v>44</v>
      </c>
      <c r="Z4" s="226" t="s">
        <v>43</v>
      </c>
      <c r="AA4" s="21" t="s">
        <v>42</v>
      </c>
      <c r="AB4" s="22" t="s">
        <v>42</v>
      </c>
      <c r="AC4" s="142" t="s">
        <v>44</v>
      </c>
      <c r="AD4" s="196" t="s">
        <v>44</v>
      </c>
      <c r="AE4" s="142" t="s">
        <v>43</v>
      </c>
      <c r="AF4" s="162" t="s">
        <v>43</v>
      </c>
      <c r="AG4" s="7"/>
      <c r="AH4" s="7"/>
      <c r="AI4" s="7"/>
      <c r="AJ4" s="7"/>
      <c r="AK4" s="7"/>
      <c r="AL4" s="2"/>
      <c r="AM4" s="3"/>
      <c r="AN4" s="2"/>
      <c r="AO4" s="2"/>
      <c r="AP4" s="10"/>
      <c r="AQ4" s="10"/>
      <c r="AR4" s="10"/>
      <c r="AS4" s="3"/>
      <c r="AT4" s="10"/>
      <c r="AU4" s="10"/>
      <c r="AV4" s="2"/>
      <c r="AW4" s="2"/>
      <c r="AX4" s="2"/>
      <c r="AY4" s="2"/>
      <c r="AZ4" s="2"/>
      <c r="BA4" s="10"/>
      <c r="BB4" s="2"/>
      <c r="BC4" s="2"/>
      <c r="BD4" s="2"/>
      <c r="BQ4" s="25"/>
      <c r="BR4" s="3" t="s">
        <v>0</v>
      </c>
      <c r="BS4" s="11" t="s">
        <v>71</v>
      </c>
      <c r="BT4" s="17"/>
      <c r="BU4" s="12"/>
      <c r="BV4" s="18" t="s">
        <v>72</v>
      </c>
      <c r="BW4" s="18"/>
      <c r="BX4" s="18"/>
      <c r="BY4" s="18"/>
      <c r="BZ4" s="18"/>
      <c r="CA4" s="18"/>
      <c r="CB4" s="26" t="s">
        <v>73</v>
      </c>
      <c r="CC4" s="26"/>
      <c r="CD4" s="18" t="s">
        <v>74</v>
      </c>
      <c r="CE4" s="18"/>
      <c r="CF4" s="18"/>
      <c r="CG4" s="18"/>
      <c r="CH4" s="12"/>
      <c r="CI4" s="12"/>
      <c r="CJ4" s="27"/>
      <c r="CK4" s="27"/>
      <c r="CL4" s="28" t="s">
        <v>75</v>
      </c>
      <c r="CM4" s="28" t="s">
        <v>76</v>
      </c>
      <c r="CN4" s="10" t="s">
        <v>77</v>
      </c>
      <c r="CO4" s="28" t="s">
        <v>78</v>
      </c>
    </row>
    <row r="5" spans="2:93" s="2" customFormat="1" ht="30" customHeight="1">
      <c r="B5" s="19"/>
      <c r="C5" s="20" t="s">
        <v>40</v>
      </c>
      <c r="D5" s="29" t="s">
        <v>57</v>
      </c>
      <c r="E5" s="30" t="s">
        <v>58</v>
      </c>
      <c r="F5" s="145" t="s">
        <v>45</v>
      </c>
      <c r="G5" s="146" t="s">
        <v>46</v>
      </c>
      <c r="H5" s="147" t="s">
        <v>55</v>
      </c>
      <c r="I5" s="29" t="s">
        <v>57</v>
      </c>
      <c r="J5" s="30" t="s">
        <v>58</v>
      </c>
      <c r="K5" s="145" t="s">
        <v>45</v>
      </c>
      <c r="L5" s="172" t="s">
        <v>46</v>
      </c>
      <c r="M5" s="164" t="s">
        <v>55</v>
      </c>
      <c r="N5" s="29" t="s">
        <v>57</v>
      </c>
      <c r="O5" s="30" t="s">
        <v>58</v>
      </c>
      <c r="P5" s="145" t="s">
        <v>45</v>
      </c>
      <c r="Q5" s="163" t="s">
        <v>46</v>
      </c>
      <c r="R5" s="198" t="s">
        <v>47</v>
      </c>
      <c r="S5" s="142"/>
      <c r="T5" s="142"/>
      <c r="U5" s="164" t="s">
        <v>55</v>
      </c>
      <c r="V5" s="29" t="s">
        <v>57</v>
      </c>
      <c r="W5" s="30" t="s">
        <v>58</v>
      </c>
      <c r="X5" s="145" t="s">
        <v>45</v>
      </c>
      <c r="Y5" s="163" t="s">
        <v>46</v>
      </c>
      <c r="Z5" s="146" t="s">
        <v>55</v>
      </c>
      <c r="AA5" s="29" t="s">
        <v>57</v>
      </c>
      <c r="AB5" s="30" t="s">
        <v>58</v>
      </c>
      <c r="AC5" s="145" t="s">
        <v>45</v>
      </c>
      <c r="AD5" s="163" t="s">
        <v>46</v>
      </c>
      <c r="AE5" s="198" t="s">
        <v>47</v>
      </c>
      <c r="AF5" s="164" t="s">
        <v>55</v>
      </c>
      <c r="AG5" s="32"/>
      <c r="AH5" s="32"/>
      <c r="AI5" s="32"/>
      <c r="AJ5" s="32"/>
      <c r="AK5" s="32"/>
      <c r="AM5" s="3"/>
      <c r="AN5" s="3"/>
      <c r="AO5" s="3"/>
      <c r="AP5" s="32"/>
      <c r="AQ5" s="32"/>
      <c r="AR5" s="32"/>
      <c r="AS5" s="32"/>
      <c r="AT5" s="32"/>
      <c r="AU5" s="33"/>
      <c r="AV5" s="32"/>
      <c r="AW5" s="32"/>
      <c r="AX5" s="32"/>
      <c r="AY5" s="3"/>
      <c r="AZ5" s="3"/>
      <c r="BA5" s="34"/>
      <c r="BB5" s="3"/>
      <c r="BC5" s="34"/>
      <c r="BD5" s="34"/>
      <c r="BR5" s="3" t="s">
        <v>79</v>
      </c>
      <c r="BS5" s="3" t="s">
        <v>80</v>
      </c>
      <c r="BT5" s="3" t="s">
        <v>81</v>
      </c>
      <c r="BU5" s="34" t="s">
        <v>82</v>
      </c>
      <c r="BV5" s="32" t="s">
        <v>83</v>
      </c>
      <c r="BW5" s="34" t="s">
        <v>84</v>
      </c>
      <c r="BX5" s="32" t="s">
        <v>85</v>
      </c>
      <c r="BY5" s="34" t="s">
        <v>84</v>
      </c>
      <c r="BZ5" s="32" t="s">
        <v>86</v>
      </c>
      <c r="CA5" s="34" t="s">
        <v>84</v>
      </c>
      <c r="CB5" s="32" t="s">
        <v>87</v>
      </c>
      <c r="CC5" s="34" t="s">
        <v>84</v>
      </c>
      <c r="CD5" s="32" t="s">
        <v>88</v>
      </c>
      <c r="CE5" s="34" t="s">
        <v>84</v>
      </c>
      <c r="CF5" s="33" t="s">
        <v>89</v>
      </c>
      <c r="CG5" s="34" t="s">
        <v>84</v>
      </c>
      <c r="CH5" s="32" t="s">
        <v>90</v>
      </c>
      <c r="CI5" s="34" t="s">
        <v>84</v>
      </c>
      <c r="CJ5" s="32" t="s">
        <v>91</v>
      </c>
      <c r="CK5" s="32"/>
      <c r="CL5" s="3" t="s">
        <v>92</v>
      </c>
      <c r="CM5" s="3"/>
      <c r="CN5" s="34" t="s">
        <v>93</v>
      </c>
      <c r="CO5" s="3"/>
    </row>
    <row r="6" spans="2:93" s="2" customFormat="1" ht="30" customHeight="1" thickBot="1">
      <c r="B6" s="35"/>
      <c r="C6" s="36"/>
      <c r="D6" s="37"/>
      <c r="E6" s="38"/>
      <c r="F6" s="148"/>
      <c r="G6" s="149" t="s">
        <v>94</v>
      </c>
      <c r="H6" s="150" t="s">
        <v>3</v>
      </c>
      <c r="I6" s="37"/>
      <c r="J6" s="39"/>
      <c r="K6" s="148"/>
      <c r="L6" s="173" t="s">
        <v>94</v>
      </c>
      <c r="M6" s="174" t="s">
        <v>3</v>
      </c>
      <c r="N6" s="35"/>
      <c r="O6" s="38"/>
      <c r="P6" s="199"/>
      <c r="Q6" s="200" t="s">
        <v>94</v>
      </c>
      <c r="R6" s="201" t="s">
        <v>3</v>
      </c>
      <c r="S6" s="201" t="s">
        <v>3</v>
      </c>
      <c r="T6" s="201" t="s">
        <v>3</v>
      </c>
      <c r="U6" s="174" t="s">
        <v>3</v>
      </c>
      <c r="V6" s="35"/>
      <c r="W6" s="39"/>
      <c r="X6" s="227"/>
      <c r="Y6" s="200" t="s">
        <v>94</v>
      </c>
      <c r="Z6" s="149" t="s">
        <v>3</v>
      </c>
      <c r="AA6" s="35"/>
      <c r="AB6" s="39"/>
      <c r="AC6" s="148"/>
      <c r="AD6" s="200" t="s">
        <v>94</v>
      </c>
      <c r="AE6" s="148"/>
      <c r="AF6" s="174" t="s">
        <v>3</v>
      </c>
      <c r="AN6" s="3"/>
      <c r="AO6" s="3"/>
      <c r="AP6" s="3"/>
      <c r="AR6" s="3"/>
      <c r="AS6" s="3"/>
      <c r="AT6" s="3"/>
      <c r="BA6" s="3"/>
      <c r="BB6" s="3"/>
      <c r="BS6" s="3" t="s">
        <v>1</v>
      </c>
      <c r="BT6" s="3"/>
      <c r="BU6" s="3"/>
      <c r="BV6" s="3" t="s">
        <v>2</v>
      </c>
      <c r="BW6" s="3"/>
      <c r="BZ6" s="3" t="s">
        <v>3</v>
      </c>
      <c r="CA6" s="3"/>
      <c r="CB6" s="3" t="s">
        <v>1</v>
      </c>
      <c r="CC6" s="3"/>
      <c r="CD6" s="3" t="s">
        <v>2</v>
      </c>
      <c r="CE6" s="3"/>
      <c r="CN6" s="3" t="s">
        <v>3</v>
      </c>
      <c r="CO6" s="3"/>
    </row>
    <row r="7" spans="2:93" ht="30" customHeight="1">
      <c r="B7" s="41" t="s">
        <v>4</v>
      </c>
      <c r="C7" s="42" t="s">
        <v>5</v>
      </c>
      <c r="D7" s="43">
        <f>SUM(D8,D16)</f>
        <v>20160</v>
      </c>
      <c r="E7" s="44">
        <f>SUM(E8,E16)</f>
        <v>18864</v>
      </c>
      <c r="F7" s="151">
        <f>E7-D7</f>
        <v>-1296</v>
      </c>
      <c r="G7" s="151">
        <f>F7/D7*100</f>
        <v>-6.428571428571428</v>
      </c>
      <c r="H7" s="151">
        <v>100</v>
      </c>
      <c r="I7" s="43">
        <f>SUM(I8,I16)</f>
        <v>9383</v>
      </c>
      <c r="J7" s="44">
        <f>SUM(J8,J16)</f>
        <v>8281</v>
      </c>
      <c r="K7" s="151">
        <f>SUM(K8,K16)</f>
        <v>-1102</v>
      </c>
      <c r="L7" s="175">
        <f aca="true" t="shared" si="0" ref="L7:L14">(K7/I7)*100</f>
        <v>-11.744644569966962</v>
      </c>
      <c r="M7" s="151">
        <f aca="true" t="shared" si="1" ref="M7:M14">J7/E7*100</f>
        <v>43.89843087362171</v>
      </c>
      <c r="N7" s="43">
        <f>SUM(N8,N16)</f>
        <v>4503</v>
      </c>
      <c r="O7" s="45">
        <f>SUM(O8,O16)</f>
        <v>4378</v>
      </c>
      <c r="P7" s="202">
        <f>O7-N7</f>
        <v>-125</v>
      </c>
      <c r="Q7" s="203">
        <f>P7/N7*100</f>
        <v>-2.77592715967133</v>
      </c>
      <c r="R7" s="141"/>
      <c r="S7" s="141"/>
      <c r="T7" s="141"/>
      <c r="U7" s="151">
        <f>O7/E7*100</f>
        <v>23.208227311280748</v>
      </c>
      <c r="V7" s="43">
        <f>SUM(V8,V16)</f>
        <v>3600</v>
      </c>
      <c r="W7" s="44">
        <f>SUM(W8,W16)</f>
        <v>3566</v>
      </c>
      <c r="X7" s="151">
        <f>SUM(X8,X16)</f>
        <v>-34</v>
      </c>
      <c r="Y7" s="228">
        <f aca="true" t="shared" si="2" ref="Y7:Y14">X7/V7*100</f>
        <v>-0.9444444444444444</v>
      </c>
      <c r="Z7" s="187">
        <f>W7/E7*100</f>
        <v>18.90373197625106</v>
      </c>
      <c r="AA7" s="43">
        <f>SUM(AA8,AA16)</f>
        <v>1745</v>
      </c>
      <c r="AB7" s="44">
        <f>SUM(AB8,AB16)</f>
        <v>1731</v>
      </c>
      <c r="AC7" s="151">
        <f>SUM(AC8,AC16)</f>
        <v>-14</v>
      </c>
      <c r="AD7" s="236">
        <f aca="true" t="shared" si="3" ref="AD7:AD14">AC7/AA7*100</f>
        <v>-0.8022922636103151</v>
      </c>
      <c r="AE7" s="219"/>
      <c r="AF7" s="187">
        <f>AB7/E7*100</f>
        <v>9.176208651399492</v>
      </c>
      <c r="AL7" s="3"/>
      <c r="AM7" s="3"/>
      <c r="AN7" s="46"/>
      <c r="AO7" s="47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8"/>
      <c r="BC7" s="46"/>
      <c r="BD7" s="46"/>
      <c r="BQ7" s="49" t="s">
        <v>4</v>
      </c>
      <c r="BR7" s="3" t="s">
        <v>5</v>
      </c>
      <c r="BS7" s="50" t="e">
        <f>SUM(BS8,BS16)</f>
        <v>#REF!</v>
      </c>
      <c r="BT7" s="51"/>
      <c r="BU7" s="52"/>
      <c r="BV7" s="53" t="e">
        <f>SUM(BV8,BV16)</f>
        <v>#REF!</v>
      </c>
      <c r="BW7" s="54"/>
      <c r="BX7" s="53" t="e">
        <f>SUM(BX8,BX16)</f>
        <v>#REF!</v>
      </c>
      <c r="BY7" s="53"/>
      <c r="BZ7" s="53" t="e">
        <f>SUM(BZ8,BZ16)</f>
        <v>#REF!</v>
      </c>
      <c r="CA7" s="53"/>
      <c r="CB7" s="53" t="e">
        <f>SUM(CB8,CB16)</f>
        <v>#REF!</v>
      </c>
      <c r="CC7" s="53"/>
      <c r="CD7" s="53" t="e">
        <f>SUM(CD8,CD16)</f>
        <v>#REF!</v>
      </c>
      <c r="CE7" s="53"/>
      <c r="CF7" s="55" t="e">
        <f>SUM(CF8,CF16)</f>
        <v>#REF!</v>
      </c>
      <c r="CG7" s="53"/>
      <c r="CH7" s="53" t="e">
        <f>SUM(CH8,CH16)</f>
        <v>#REF!</v>
      </c>
      <c r="CI7" s="53"/>
      <c r="CJ7" s="46" t="e">
        <f>SUM(CJ8,CJ16)</f>
        <v>#REF!</v>
      </c>
      <c r="CK7" s="56"/>
      <c r="CL7" s="50" t="e">
        <f>SUM(CL8,CL16)</f>
        <v>#REF!</v>
      </c>
      <c r="CM7" s="50"/>
      <c r="CN7" s="57" t="e">
        <f>SUM(CN8,CN16)</f>
        <v>#REF!</v>
      </c>
      <c r="CO7" s="58"/>
    </row>
    <row r="8" spans="2:93" ht="30" customHeight="1">
      <c r="B8" s="19"/>
      <c r="C8" s="59" t="s">
        <v>6</v>
      </c>
      <c r="D8" s="57">
        <f>SUM(D9:D14)</f>
        <v>3611</v>
      </c>
      <c r="E8" s="55">
        <f>SUM(E9:E14)</f>
        <v>3430</v>
      </c>
      <c r="F8" s="152">
        <f>E8-D8</f>
        <v>-181</v>
      </c>
      <c r="G8" s="152">
        <f>F8/D8*100</f>
        <v>-5.01246192190529</v>
      </c>
      <c r="H8" s="152">
        <v>100</v>
      </c>
      <c r="I8" s="57">
        <f>SUM(I9:I14)</f>
        <v>863</v>
      </c>
      <c r="J8" s="53">
        <f>SUM(J9:J14)</f>
        <v>860</v>
      </c>
      <c r="K8" s="157">
        <f>SUM(K9:K14)</f>
        <v>-3</v>
      </c>
      <c r="L8" s="175">
        <f t="shared" si="0"/>
        <v>-0.34762456546929316</v>
      </c>
      <c r="M8" s="176">
        <f t="shared" si="1"/>
        <v>25.072886297376094</v>
      </c>
      <c r="N8" s="54">
        <f>SUM(N9:N14)</f>
        <v>884</v>
      </c>
      <c r="O8" s="53">
        <f>SUM(O9:O14)</f>
        <v>834</v>
      </c>
      <c r="P8" s="169">
        <f aca="true" t="shared" si="4" ref="P8:P14">O8-N8</f>
        <v>-50</v>
      </c>
      <c r="Q8" s="204">
        <f>P8/N8*100</f>
        <v>-5.656108597285068</v>
      </c>
      <c r="R8" s="141"/>
      <c r="S8" s="141"/>
      <c r="T8" s="141"/>
      <c r="U8" s="205">
        <f>O8/E8*100</f>
        <v>24.314868804664723</v>
      </c>
      <c r="V8" s="60">
        <f>SUM(V9:V14)</f>
        <v>1005</v>
      </c>
      <c r="W8" s="2">
        <f>SUM(W9:W14)</f>
        <v>960</v>
      </c>
      <c r="X8" s="205">
        <f>SUM(X9:X14)</f>
        <v>-45</v>
      </c>
      <c r="Y8" s="228">
        <f t="shared" si="2"/>
        <v>-4.477611940298507</v>
      </c>
      <c r="Z8" s="211">
        <f>W8/E8*100</f>
        <v>27.988338192419825</v>
      </c>
      <c r="AA8" s="60">
        <f>SUM(AA9:AA14)</f>
        <v>541</v>
      </c>
      <c r="AB8" s="2">
        <f>SUM(AB9:AB14)</f>
        <v>500</v>
      </c>
      <c r="AC8" s="228">
        <f>SUM(AC9:AC14)</f>
        <v>-41</v>
      </c>
      <c r="AD8" s="141">
        <f t="shared" si="3"/>
        <v>-7.578558225508318</v>
      </c>
      <c r="AE8" s="141"/>
      <c r="AF8" s="211">
        <f>AB8/E8*100</f>
        <v>14.577259475218659</v>
      </c>
      <c r="AL8" s="2"/>
      <c r="AM8" s="3"/>
      <c r="AN8" s="46"/>
      <c r="AO8" s="47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7"/>
      <c r="BA8" s="46"/>
      <c r="BB8" s="47"/>
      <c r="BC8" s="46"/>
      <c r="BD8" s="46"/>
      <c r="BQ8" s="25"/>
      <c r="BR8" s="3" t="s">
        <v>6</v>
      </c>
      <c r="BS8" s="50" t="e">
        <f>SUM(BS9,BS10,BS11,BS12,BS13,BS14)</f>
        <v>#REF!</v>
      </c>
      <c r="BT8" s="51" t="e">
        <f>BS8/BS8</f>
        <v>#REF!</v>
      </c>
      <c r="BU8" s="52" t="e">
        <f>BV8/BS8</f>
        <v>#REF!</v>
      </c>
      <c r="BV8" s="53" t="e">
        <f>SUM(BV9,BV10,BV11,BV12,BV13,BV14)</f>
        <v>#REF!</v>
      </c>
      <c r="BW8" s="63" t="e">
        <f>BX8/BS8</f>
        <v>#REF!</v>
      </c>
      <c r="BX8" s="53" t="e">
        <f>SUM(BX9,BX10,BX11,BX12,BX13,BX14)</f>
        <v>#REF!</v>
      </c>
      <c r="BY8" s="52" t="e">
        <f>BZ8/BS8</f>
        <v>#REF!</v>
      </c>
      <c r="BZ8" s="53" t="e">
        <f>SUM(BZ9,BZ10,BZ11,BZ12,BZ13,BZ14)</f>
        <v>#REF!</v>
      </c>
      <c r="CA8" s="52" t="e">
        <f>CB8/BS8</f>
        <v>#REF!</v>
      </c>
      <c r="CB8" s="53" t="e">
        <f>SUM(CB9,CB10,CB11,CB12,CB13,CB14)</f>
        <v>#REF!</v>
      </c>
      <c r="CC8" s="52" t="e">
        <f>CD8/BS8</f>
        <v>#REF!</v>
      </c>
      <c r="CD8" s="53" t="e">
        <f>SUM(CD9,CD10,CD11,CD12,CD13,CD14)</f>
        <v>#REF!</v>
      </c>
      <c r="CE8" s="52" t="e">
        <f>CF8/BS8</f>
        <v>#REF!</v>
      </c>
      <c r="CF8" s="55" t="e">
        <f>SUM(CF9,CF10,CF11,CF12,CF13,CF14)</f>
        <v>#REF!</v>
      </c>
      <c r="CG8" s="52" t="e">
        <f>CH8/BS8</f>
        <v>#REF!</v>
      </c>
      <c r="CH8" s="53" t="e">
        <f>SUM(CH9,CH10,CH11,CH12,CH13,CH14)</f>
        <v>#REF!</v>
      </c>
      <c r="CI8" s="52">
        <v>0.004</v>
      </c>
      <c r="CJ8" s="46" t="e">
        <f>SUM(CJ9,CJ10,CJ11,CJ12,CJ13,CJ14)</f>
        <v>#REF!</v>
      </c>
      <c r="CK8" s="56"/>
      <c r="CL8" s="50" t="e">
        <f>SUM(CL9,CL10,CL11,CL12,CL13,CL14)</f>
        <v>#REF!</v>
      </c>
      <c r="CM8" s="51" t="e">
        <f>CL8/CL8</f>
        <v>#REF!</v>
      </c>
      <c r="CN8" s="57" t="e">
        <f>SUM(CN9,CN10,CN11,CN12,CN13,CN14)</f>
        <v>#REF!</v>
      </c>
      <c r="CO8" s="64" t="e">
        <f>CN8/CN8</f>
        <v>#REF!</v>
      </c>
    </row>
    <row r="9" spans="2:93" ht="30" customHeight="1">
      <c r="B9" s="65">
        <v>49</v>
      </c>
      <c r="C9" s="59" t="s">
        <v>8</v>
      </c>
      <c r="D9" s="57">
        <f aca="true" t="shared" si="5" ref="D9:E14">SUM(I9,N9,V9,AA9,D30,I30,N30,V30)</f>
        <v>16</v>
      </c>
      <c r="E9" s="55">
        <f t="shared" si="5"/>
        <v>14</v>
      </c>
      <c r="F9" s="152">
        <f aca="true" t="shared" si="6" ref="F9:F14">E9-D9</f>
        <v>-2</v>
      </c>
      <c r="G9" s="152">
        <f aca="true" t="shared" si="7" ref="G9:G14">F9/D9*100</f>
        <v>-12.5</v>
      </c>
      <c r="H9" s="152">
        <v>100</v>
      </c>
      <c r="I9" s="66">
        <v>2</v>
      </c>
      <c r="J9" s="67">
        <v>1</v>
      </c>
      <c r="K9" s="168">
        <f aca="true" t="shared" si="8" ref="K9:K14">J9-I9</f>
        <v>-1</v>
      </c>
      <c r="L9" s="175">
        <f t="shared" si="0"/>
        <v>-50</v>
      </c>
      <c r="M9" s="176">
        <f t="shared" si="1"/>
        <v>7.142857142857142</v>
      </c>
      <c r="N9" s="69">
        <v>0</v>
      </c>
      <c r="O9" s="70">
        <v>4</v>
      </c>
      <c r="P9" s="169">
        <f t="shared" si="4"/>
        <v>4</v>
      </c>
      <c r="Q9" s="204">
        <v>0</v>
      </c>
      <c r="R9" s="141"/>
      <c r="S9" s="141"/>
      <c r="T9" s="141"/>
      <c r="U9" s="205">
        <f aca="true" t="shared" si="9" ref="U9:U14">O9/E9*100</f>
        <v>28.57142857142857</v>
      </c>
      <c r="V9" s="60">
        <v>5</v>
      </c>
      <c r="W9" s="2">
        <v>4</v>
      </c>
      <c r="X9" s="205">
        <f aca="true" t="shared" si="10" ref="X9:X14">W9-V9</f>
        <v>-1</v>
      </c>
      <c r="Y9" s="228">
        <f t="shared" si="2"/>
        <v>-20</v>
      </c>
      <c r="Z9" s="211">
        <f aca="true" t="shared" si="11" ref="Z9:Z14">W9/E9*100</f>
        <v>28.57142857142857</v>
      </c>
      <c r="AA9" s="60">
        <v>4</v>
      </c>
      <c r="AB9" s="2">
        <v>3</v>
      </c>
      <c r="AC9" s="228">
        <f aca="true" t="shared" si="12" ref="AC9:AC14">AB9-AA9</f>
        <v>-1</v>
      </c>
      <c r="AD9" s="141">
        <f t="shared" si="3"/>
        <v>-25</v>
      </c>
      <c r="AE9" s="141"/>
      <c r="AF9" s="211">
        <f aca="true" t="shared" si="13" ref="AF9:AF14">AB9/E9*100</f>
        <v>21.428571428571427</v>
      </c>
      <c r="AL9" s="3"/>
      <c r="AM9" s="3"/>
      <c r="AN9" s="46"/>
      <c r="AO9" s="47"/>
      <c r="AP9" s="46"/>
      <c r="AQ9" s="46"/>
      <c r="AR9" s="68"/>
      <c r="AS9" s="68"/>
      <c r="AT9" s="68"/>
      <c r="AU9" s="71"/>
      <c r="AV9" s="68"/>
      <c r="AW9" s="68"/>
      <c r="AX9" s="68"/>
      <c r="AY9" s="72"/>
      <c r="AZ9" s="47"/>
      <c r="BA9" s="72"/>
      <c r="BB9" s="47"/>
      <c r="BC9" s="46"/>
      <c r="BD9" s="46"/>
      <c r="BQ9" s="49" t="s">
        <v>7</v>
      </c>
      <c r="BR9" s="3" t="s">
        <v>8</v>
      </c>
      <c r="BS9" s="50">
        <f>SUM(BV9,BX9:CJ9)</f>
        <v>16</v>
      </c>
      <c r="BT9" s="51"/>
      <c r="BU9" s="52"/>
      <c r="BV9" s="53">
        <v>2</v>
      </c>
      <c r="BW9" s="46"/>
      <c r="BX9" s="55">
        <v>0</v>
      </c>
      <c r="BY9" s="55"/>
      <c r="BZ9" s="73">
        <v>5</v>
      </c>
      <c r="CA9" s="73"/>
      <c r="CB9" s="73">
        <v>4</v>
      </c>
      <c r="CC9" s="73"/>
      <c r="CD9" s="74">
        <v>3</v>
      </c>
      <c r="CE9" s="74"/>
      <c r="CF9" s="75">
        <v>2</v>
      </c>
      <c r="CG9" s="67"/>
      <c r="CH9" s="74">
        <v>0</v>
      </c>
      <c r="CI9" s="74"/>
      <c r="CJ9" s="68">
        <v>0</v>
      </c>
      <c r="CK9" s="68"/>
      <c r="CL9" s="76">
        <v>244</v>
      </c>
      <c r="CM9" s="51">
        <v>0.009</v>
      </c>
      <c r="CN9" s="77">
        <v>1165756</v>
      </c>
      <c r="CO9" s="64" t="e">
        <f>CN9/CN8</f>
        <v>#REF!</v>
      </c>
    </row>
    <row r="10" spans="2:93" ht="30" customHeight="1">
      <c r="B10" s="65">
        <v>50</v>
      </c>
      <c r="C10" s="59" t="s">
        <v>10</v>
      </c>
      <c r="D10" s="57">
        <f t="shared" si="5"/>
        <v>101</v>
      </c>
      <c r="E10" s="55">
        <f t="shared" si="5"/>
        <v>118</v>
      </c>
      <c r="F10" s="152">
        <f t="shared" si="6"/>
        <v>17</v>
      </c>
      <c r="G10" s="152">
        <f t="shared" si="7"/>
        <v>16.831683168316832</v>
      </c>
      <c r="H10" s="152">
        <v>100</v>
      </c>
      <c r="I10" s="57">
        <v>32</v>
      </c>
      <c r="J10" s="53">
        <v>51</v>
      </c>
      <c r="K10" s="168">
        <f t="shared" si="8"/>
        <v>19</v>
      </c>
      <c r="L10" s="175">
        <f t="shared" si="0"/>
        <v>59.375</v>
      </c>
      <c r="M10" s="176">
        <f t="shared" si="1"/>
        <v>43.22033898305085</v>
      </c>
      <c r="N10" s="69">
        <v>34</v>
      </c>
      <c r="O10" s="53">
        <v>30</v>
      </c>
      <c r="P10" s="169">
        <f t="shared" si="4"/>
        <v>-4</v>
      </c>
      <c r="Q10" s="204">
        <f>P10/N10*100</f>
        <v>-11.76470588235294</v>
      </c>
      <c r="R10" s="141"/>
      <c r="S10" s="141"/>
      <c r="T10" s="141"/>
      <c r="U10" s="205">
        <f t="shared" si="9"/>
        <v>25.423728813559322</v>
      </c>
      <c r="V10" s="60">
        <v>18</v>
      </c>
      <c r="W10" s="2">
        <v>16</v>
      </c>
      <c r="X10" s="205">
        <f t="shared" si="10"/>
        <v>-2</v>
      </c>
      <c r="Y10" s="228">
        <f t="shared" si="2"/>
        <v>-11.11111111111111</v>
      </c>
      <c r="Z10" s="211">
        <f t="shared" si="11"/>
        <v>13.559322033898304</v>
      </c>
      <c r="AA10" s="60">
        <v>9</v>
      </c>
      <c r="AB10" s="2">
        <v>11</v>
      </c>
      <c r="AC10" s="228">
        <f t="shared" si="12"/>
        <v>2</v>
      </c>
      <c r="AD10" s="141">
        <f t="shared" si="3"/>
        <v>22.22222222222222</v>
      </c>
      <c r="AE10" s="141"/>
      <c r="AF10" s="211">
        <f t="shared" si="13"/>
        <v>9.322033898305085</v>
      </c>
      <c r="AL10" s="3"/>
      <c r="AM10" s="3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72"/>
      <c r="AZ10" s="47"/>
      <c r="BA10" s="46"/>
      <c r="BB10" s="47"/>
      <c r="BC10" s="46"/>
      <c r="BD10" s="46"/>
      <c r="BQ10" s="49" t="s">
        <v>9</v>
      </c>
      <c r="BR10" s="3" t="s">
        <v>10</v>
      </c>
      <c r="BS10" s="50" t="e">
        <f>SUM(#REF!)</f>
        <v>#REF!</v>
      </c>
      <c r="BT10" s="51" t="e">
        <f>BS10/BS8</f>
        <v>#REF!</v>
      </c>
      <c r="BU10" s="52"/>
      <c r="BV10" s="53" t="e">
        <f>SUM(#REF!)</f>
        <v>#REF!</v>
      </c>
      <c r="BW10" s="54"/>
      <c r="BX10" s="54" t="e">
        <f>SUM(#REF!)</f>
        <v>#REF!</v>
      </c>
      <c r="BY10" s="54"/>
      <c r="BZ10" s="53" t="e">
        <f>SUM(#REF!)</f>
        <v>#REF!</v>
      </c>
      <c r="CA10" s="53"/>
      <c r="CB10" s="53" t="e">
        <f>SUM(#REF!)</f>
        <v>#REF!</v>
      </c>
      <c r="CC10" s="53"/>
      <c r="CD10" s="53" t="e">
        <f>SUM(#REF!)</f>
        <v>#REF!</v>
      </c>
      <c r="CE10" s="53"/>
      <c r="CF10" s="55" t="e">
        <f>SUM(#REF!)</f>
        <v>#REF!</v>
      </c>
      <c r="CG10" s="53"/>
      <c r="CH10" s="53" t="e">
        <f>SUM(#REF!)</f>
        <v>#REF!</v>
      </c>
      <c r="CI10" s="53"/>
      <c r="CJ10" s="46" t="e">
        <f>SUM(#REF!)</f>
        <v>#REF!</v>
      </c>
      <c r="CK10" s="56"/>
      <c r="CL10" s="76" t="e">
        <f>SUM(#REF!)</f>
        <v>#REF!</v>
      </c>
      <c r="CM10" s="51" t="e">
        <f>CL10/CL8</f>
        <v>#REF!</v>
      </c>
      <c r="CN10" s="57" t="e">
        <f>SUM(#REF!)</f>
        <v>#REF!</v>
      </c>
      <c r="CO10" s="64" t="e">
        <f>CN10/CN8</f>
        <v>#REF!</v>
      </c>
    </row>
    <row r="11" spans="2:93" ht="30" customHeight="1">
      <c r="B11" s="65">
        <v>51</v>
      </c>
      <c r="C11" s="59" t="s">
        <v>12</v>
      </c>
      <c r="D11" s="57">
        <f t="shared" si="5"/>
        <v>1100</v>
      </c>
      <c r="E11" s="55">
        <f t="shared" si="5"/>
        <v>997</v>
      </c>
      <c r="F11" s="152">
        <f t="shared" si="6"/>
        <v>-103</v>
      </c>
      <c r="G11" s="152">
        <f t="shared" si="7"/>
        <v>-9.363636363636365</v>
      </c>
      <c r="H11" s="152">
        <v>100</v>
      </c>
      <c r="I11" s="57">
        <v>261</v>
      </c>
      <c r="J11" s="53">
        <v>231</v>
      </c>
      <c r="K11" s="168">
        <f t="shared" si="8"/>
        <v>-30</v>
      </c>
      <c r="L11" s="175">
        <f t="shared" si="0"/>
        <v>-11.494252873563218</v>
      </c>
      <c r="M11" s="176">
        <f t="shared" si="1"/>
        <v>23.169508525576727</v>
      </c>
      <c r="N11" s="54">
        <v>222</v>
      </c>
      <c r="O11" s="53">
        <v>201</v>
      </c>
      <c r="P11" s="169">
        <f t="shared" si="4"/>
        <v>-21</v>
      </c>
      <c r="Q11" s="204">
        <f>P11/N11*100</f>
        <v>-9.45945945945946</v>
      </c>
      <c r="R11" s="141"/>
      <c r="S11" s="141"/>
      <c r="T11" s="141"/>
      <c r="U11" s="205">
        <f t="shared" si="9"/>
        <v>20.160481444332998</v>
      </c>
      <c r="V11" s="60">
        <v>297</v>
      </c>
      <c r="W11" s="2">
        <v>275</v>
      </c>
      <c r="X11" s="205">
        <f t="shared" si="10"/>
        <v>-22</v>
      </c>
      <c r="Y11" s="228">
        <f t="shared" si="2"/>
        <v>-7.4074074074074066</v>
      </c>
      <c r="Z11" s="211">
        <f t="shared" si="11"/>
        <v>27.5827482447342</v>
      </c>
      <c r="AA11" s="60">
        <v>198</v>
      </c>
      <c r="AB11" s="2">
        <v>179</v>
      </c>
      <c r="AC11" s="228">
        <f t="shared" si="12"/>
        <v>-19</v>
      </c>
      <c r="AD11" s="141">
        <f t="shared" si="3"/>
        <v>-9.595959595959595</v>
      </c>
      <c r="AE11" s="141"/>
      <c r="AF11" s="211">
        <f t="shared" si="13"/>
        <v>17.953861584754264</v>
      </c>
      <c r="AL11" s="3"/>
      <c r="AM11" s="3"/>
      <c r="AN11" s="46"/>
      <c r="AO11" s="47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7"/>
      <c r="BA11" s="46"/>
      <c r="BB11" s="47"/>
      <c r="BC11" s="46"/>
      <c r="BD11" s="46"/>
      <c r="BQ11" s="49" t="s">
        <v>11</v>
      </c>
      <c r="BR11" s="3" t="s">
        <v>12</v>
      </c>
      <c r="BS11" s="50" t="e">
        <f>SUM(#REF!)</f>
        <v>#REF!</v>
      </c>
      <c r="BT11" s="51"/>
      <c r="BU11" s="52"/>
      <c r="BV11" s="53" t="e">
        <f>SUM(#REF!)</f>
        <v>#REF!</v>
      </c>
      <c r="BW11" s="54"/>
      <c r="BX11" s="53" t="e">
        <f>SUM(#REF!)</f>
        <v>#REF!</v>
      </c>
      <c r="BY11" s="53"/>
      <c r="BZ11" s="53" t="e">
        <f>SUM(#REF!)</f>
        <v>#REF!</v>
      </c>
      <c r="CA11" s="54"/>
      <c r="CB11" s="54" t="e">
        <f>SUM(#REF!)</f>
        <v>#REF!</v>
      </c>
      <c r="CC11" s="54"/>
      <c r="CD11" s="53" t="e">
        <f>SUM(#REF!)</f>
        <v>#REF!</v>
      </c>
      <c r="CE11" s="53"/>
      <c r="CF11" s="55" t="e">
        <f>SUM(#REF!)</f>
        <v>#REF!</v>
      </c>
      <c r="CG11" s="53"/>
      <c r="CH11" s="53" t="e">
        <f>SUM(#REF!)</f>
        <v>#REF!</v>
      </c>
      <c r="CI11" s="53"/>
      <c r="CJ11" s="46" t="e">
        <f>SUM(#REF!)</f>
        <v>#REF!</v>
      </c>
      <c r="CK11" s="56"/>
      <c r="CL11" s="50" t="e">
        <f>SUM(#REF!)</f>
        <v>#REF!</v>
      </c>
      <c r="CM11" s="51"/>
      <c r="CN11" s="57" t="e">
        <f>SUM(#REF!)</f>
        <v>#REF!</v>
      </c>
      <c r="CO11" s="64"/>
    </row>
    <row r="12" spans="2:93" ht="30" customHeight="1">
      <c r="B12" s="65">
        <v>52</v>
      </c>
      <c r="C12" s="59" t="s">
        <v>14</v>
      </c>
      <c r="D12" s="57">
        <f t="shared" si="5"/>
        <v>807</v>
      </c>
      <c r="E12" s="55">
        <f t="shared" si="5"/>
        <v>759</v>
      </c>
      <c r="F12" s="152">
        <f t="shared" si="6"/>
        <v>-48</v>
      </c>
      <c r="G12" s="152">
        <f t="shared" si="7"/>
        <v>-5.947955390334572</v>
      </c>
      <c r="H12" s="152">
        <v>100</v>
      </c>
      <c r="I12" s="57">
        <v>174</v>
      </c>
      <c r="J12" s="53">
        <v>154</v>
      </c>
      <c r="K12" s="168">
        <f t="shared" si="8"/>
        <v>-20</v>
      </c>
      <c r="L12" s="175">
        <f t="shared" si="0"/>
        <v>-11.494252873563218</v>
      </c>
      <c r="M12" s="176">
        <f t="shared" si="1"/>
        <v>20.28985507246377</v>
      </c>
      <c r="N12" s="54">
        <v>206</v>
      </c>
      <c r="O12" s="78">
        <v>209</v>
      </c>
      <c r="P12" s="169">
        <f t="shared" si="4"/>
        <v>3</v>
      </c>
      <c r="Q12" s="204">
        <f>P12/N12*100</f>
        <v>1.4563106796116505</v>
      </c>
      <c r="R12" s="141"/>
      <c r="S12" s="141"/>
      <c r="T12" s="141"/>
      <c r="U12" s="205">
        <f t="shared" si="9"/>
        <v>27.536231884057973</v>
      </c>
      <c r="V12" s="60">
        <v>247</v>
      </c>
      <c r="W12" s="79">
        <v>231</v>
      </c>
      <c r="X12" s="205">
        <f t="shared" si="10"/>
        <v>-16</v>
      </c>
      <c r="Y12" s="228">
        <f t="shared" si="2"/>
        <v>-6.477732793522267</v>
      </c>
      <c r="Z12" s="211">
        <f t="shared" si="11"/>
        <v>30.434782608695656</v>
      </c>
      <c r="AA12" s="60">
        <v>121</v>
      </c>
      <c r="AB12" s="79">
        <v>113</v>
      </c>
      <c r="AC12" s="228">
        <f t="shared" si="12"/>
        <v>-8</v>
      </c>
      <c r="AD12" s="141">
        <f t="shared" si="3"/>
        <v>-6.6115702479338845</v>
      </c>
      <c r="AE12" s="141"/>
      <c r="AF12" s="211">
        <f t="shared" si="13"/>
        <v>14.888010540184455</v>
      </c>
      <c r="AL12" s="3"/>
      <c r="AM12" s="3"/>
      <c r="AN12" s="46"/>
      <c r="AO12" s="47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7"/>
      <c r="BA12" s="46"/>
      <c r="BB12" s="80"/>
      <c r="BC12" s="46"/>
      <c r="BD12" s="46"/>
      <c r="BQ12" s="49" t="s">
        <v>13</v>
      </c>
      <c r="BR12" s="3" t="s">
        <v>14</v>
      </c>
      <c r="BS12" s="50" t="e">
        <f>SUM(#REF!)</f>
        <v>#REF!</v>
      </c>
      <c r="BT12" s="51"/>
      <c r="BU12" s="52"/>
      <c r="BV12" s="53" t="e">
        <f>SUM(#REF!)</f>
        <v>#REF!</v>
      </c>
      <c r="BW12" s="54"/>
      <c r="BX12" s="53" t="e">
        <f>SUM(#REF!)</f>
        <v>#REF!</v>
      </c>
      <c r="BY12" s="53"/>
      <c r="BZ12" s="53" t="e">
        <f>SUM(#REF!)</f>
        <v>#REF!</v>
      </c>
      <c r="CA12" s="53"/>
      <c r="CB12" s="53" t="e">
        <f>SUM(#REF!)</f>
        <v>#REF!</v>
      </c>
      <c r="CC12" s="53"/>
      <c r="CD12" s="53" t="e">
        <f>SUM(#REF!)</f>
        <v>#REF!</v>
      </c>
      <c r="CE12" s="53"/>
      <c r="CF12" s="55" t="e">
        <f>SUM(#REF!)</f>
        <v>#REF!</v>
      </c>
      <c r="CG12" s="53"/>
      <c r="CH12" s="53" t="e">
        <f>SUM(#REF!)</f>
        <v>#REF!</v>
      </c>
      <c r="CI12" s="53"/>
      <c r="CJ12" s="46" t="e">
        <f>SUM(#REF!)</f>
        <v>#REF!</v>
      </c>
      <c r="CK12" s="56"/>
      <c r="CL12" s="50" t="e">
        <f>SUM(#REF!)</f>
        <v>#REF!</v>
      </c>
      <c r="CM12" s="51"/>
      <c r="CN12" s="57" t="e">
        <f>SUM(#REF!)</f>
        <v>#REF!</v>
      </c>
      <c r="CO12" s="64"/>
    </row>
    <row r="13" spans="2:93" ht="30" customHeight="1">
      <c r="B13" s="65">
        <v>53</v>
      </c>
      <c r="C13" s="59" t="s">
        <v>16</v>
      </c>
      <c r="D13" s="57">
        <f t="shared" si="5"/>
        <v>783</v>
      </c>
      <c r="E13" s="55">
        <f t="shared" si="5"/>
        <v>762</v>
      </c>
      <c r="F13" s="152">
        <f t="shared" si="6"/>
        <v>-21</v>
      </c>
      <c r="G13" s="152">
        <f t="shared" si="7"/>
        <v>-2.681992337164751</v>
      </c>
      <c r="H13" s="152">
        <v>100</v>
      </c>
      <c r="I13" s="57">
        <v>127</v>
      </c>
      <c r="J13" s="53">
        <v>167</v>
      </c>
      <c r="K13" s="168">
        <f t="shared" si="8"/>
        <v>40</v>
      </c>
      <c r="L13" s="175">
        <f t="shared" si="0"/>
        <v>31.496062992125985</v>
      </c>
      <c r="M13" s="176">
        <f t="shared" si="1"/>
        <v>21.916010498687662</v>
      </c>
      <c r="N13" s="54">
        <v>239</v>
      </c>
      <c r="O13" s="78">
        <v>214</v>
      </c>
      <c r="P13" s="169">
        <f t="shared" si="4"/>
        <v>-25</v>
      </c>
      <c r="Q13" s="204">
        <f>P13/N13*100</f>
        <v>-10.460251046025103</v>
      </c>
      <c r="R13" s="141"/>
      <c r="S13" s="141"/>
      <c r="T13" s="141"/>
      <c r="U13" s="205">
        <f t="shared" si="9"/>
        <v>28.083989501312335</v>
      </c>
      <c r="V13" s="60">
        <v>245</v>
      </c>
      <c r="W13" s="79">
        <v>238</v>
      </c>
      <c r="X13" s="205">
        <f t="shared" si="10"/>
        <v>-7</v>
      </c>
      <c r="Y13" s="228">
        <f t="shared" si="2"/>
        <v>-2.857142857142857</v>
      </c>
      <c r="Z13" s="211">
        <f t="shared" si="11"/>
        <v>31.23359580052493</v>
      </c>
      <c r="AA13" s="60">
        <v>99</v>
      </c>
      <c r="AB13" s="79">
        <v>92</v>
      </c>
      <c r="AC13" s="228">
        <f t="shared" si="12"/>
        <v>-7</v>
      </c>
      <c r="AD13" s="141">
        <f t="shared" si="3"/>
        <v>-7.07070707070707</v>
      </c>
      <c r="AE13" s="141"/>
      <c r="AF13" s="211">
        <f t="shared" si="13"/>
        <v>12.073490813648293</v>
      </c>
      <c r="AL13" s="3"/>
      <c r="AM13" s="3"/>
      <c r="AN13" s="46"/>
      <c r="AO13" s="47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7"/>
      <c r="BA13" s="46"/>
      <c r="BB13" s="80"/>
      <c r="BC13" s="46"/>
      <c r="BD13" s="46"/>
      <c r="BQ13" s="49" t="s">
        <v>15</v>
      </c>
      <c r="BR13" s="3" t="s">
        <v>16</v>
      </c>
      <c r="BS13" s="50" t="e">
        <f>SUM(#REF!)</f>
        <v>#REF!</v>
      </c>
      <c r="BT13" s="51"/>
      <c r="BU13" s="52"/>
      <c r="BV13" s="53" t="e">
        <f>SUM(#REF!)</f>
        <v>#REF!</v>
      </c>
      <c r="BW13" s="46"/>
      <c r="BX13" s="81" t="e">
        <f>SUM(#REF!)</f>
        <v>#REF!</v>
      </c>
      <c r="BY13" s="54"/>
      <c r="BZ13" s="54" t="e">
        <f>SUM(#REF!)</f>
        <v>#REF!</v>
      </c>
      <c r="CA13" s="54"/>
      <c r="CB13" s="54" t="e">
        <f>SUM(#REF!)</f>
        <v>#REF!</v>
      </c>
      <c r="CC13" s="54"/>
      <c r="CD13" s="53" t="e">
        <f>SUM(#REF!)</f>
        <v>#REF!</v>
      </c>
      <c r="CE13" s="53"/>
      <c r="CF13" s="55" t="e">
        <f>SUM(#REF!)</f>
        <v>#REF!</v>
      </c>
      <c r="CG13" s="53"/>
      <c r="CH13" s="53" t="e">
        <f>SUM(#REF!)</f>
        <v>#REF!</v>
      </c>
      <c r="CI13" s="53"/>
      <c r="CJ13" s="56" t="e">
        <f>SUM(#REF!)</f>
        <v>#REF!</v>
      </c>
      <c r="CK13" s="56"/>
      <c r="CL13" s="50" t="e">
        <f>SUM(#REF!)</f>
        <v>#REF!</v>
      </c>
      <c r="CM13" s="51"/>
      <c r="CN13" s="57" t="e">
        <f>SUM(#REF!)</f>
        <v>#REF!</v>
      </c>
      <c r="CO13" s="64"/>
    </row>
    <row r="14" spans="2:93" ht="30" customHeight="1">
      <c r="B14" s="65">
        <v>54</v>
      </c>
      <c r="C14" s="59" t="s">
        <v>18</v>
      </c>
      <c r="D14" s="57">
        <f t="shared" si="5"/>
        <v>804</v>
      </c>
      <c r="E14" s="55">
        <f t="shared" si="5"/>
        <v>780</v>
      </c>
      <c r="F14" s="152">
        <f t="shared" si="6"/>
        <v>-24</v>
      </c>
      <c r="G14" s="152">
        <f t="shared" si="7"/>
        <v>-2.9850746268656714</v>
      </c>
      <c r="H14" s="152">
        <v>100</v>
      </c>
      <c r="I14" s="57">
        <v>267</v>
      </c>
      <c r="J14" s="53">
        <v>256</v>
      </c>
      <c r="K14" s="168">
        <f t="shared" si="8"/>
        <v>-11</v>
      </c>
      <c r="L14" s="175">
        <f t="shared" si="0"/>
        <v>-4.119850187265917</v>
      </c>
      <c r="M14" s="176">
        <f t="shared" si="1"/>
        <v>32.82051282051282</v>
      </c>
      <c r="N14" s="82">
        <v>183</v>
      </c>
      <c r="O14" s="53">
        <v>176</v>
      </c>
      <c r="P14" s="169">
        <f t="shared" si="4"/>
        <v>-7</v>
      </c>
      <c r="Q14" s="204">
        <f>P14/N14*100</f>
        <v>-3.825136612021858</v>
      </c>
      <c r="R14" s="141"/>
      <c r="S14" s="141"/>
      <c r="T14" s="141"/>
      <c r="U14" s="205">
        <f t="shared" si="9"/>
        <v>22.564102564102566</v>
      </c>
      <c r="V14" s="25">
        <v>193</v>
      </c>
      <c r="W14" s="61">
        <v>196</v>
      </c>
      <c r="X14" s="205">
        <f t="shared" si="10"/>
        <v>3</v>
      </c>
      <c r="Y14" s="228">
        <f t="shared" si="2"/>
        <v>1.5544041450777202</v>
      </c>
      <c r="Z14" s="211">
        <f t="shared" si="11"/>
        <v>25.128205128205128</v>
      </c>
      <c r="AA14" s="60">
        <v>110</v>
      </c>
      <c r="AB14" s="79">
        <v>102</v>
      </c>
      <c r="AC14" s="228">
        <f t="shared" si="12"/>
        <v>-8</v>
      </c>
      <c r="AD14" s="141">
        <f t="shared" si="3"/>
        <v>-7.2727272727272725</v>
      </c>
      <c r="AE14" s="141"/>
      <c r="AF14" s="211">
        <f t="shared" si="13"/>
        <v>13.076923076923078</v>
      </c>
      <c r="AL14" s="3"/>
      <c r="AM14" s="3"/>
      <c r="AN14" s="46"/>
      <c r="AO14" s="47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7"/>
      <c r="BA14" s="46"/>
      <c r="BB14" s="83"/>
      <c r="BC14" s="46"/>
      <c r="BD14" s="46"/>
      <c r="BQ14" s="49" t="s">
        <v>17</v>
      </c>
      <c r="BR14" s="3" t="s">
        <v>18</v>
      </c>
      <c r="BS14" s="50" t="e">
        <f>SUM(#REF!)</f>
        <v>#REF!</v>
      </c>
      <c r="BT14" s="51"/>
      <c r="BU14" s="52"/>
      <c r="BV14" s="53" t="e">
        <f>SUM(#REF!)</f>
        <v>#REF!</v>
      </c>
      <c r="BW14" s="46"/>
      <c r="BX14" s="81" t="e">
        <f>SUM(#REF!)</f>
        <v>#REF!</v>
      </c>
      <c r="BY14" s="54"/>
      <c r="BZ14" s="53" t="e">
        <f>SUM(#REF!)</f>
        <v>#REF!</v>
      </c>
      <c r="CA14" s="54"/>
      <c r="CB14" s="54" t="e">
        <f>SUM(#REF!)</f>
        <v>#REF!</v>
      </c>
      <c r="CC14" s="54"/>
      <c r="CD14" s="53" t="e">
        <f>SUM(#REF!)</f>
        <v>#REF!</v>
      </c>
      <c r="CE14" s="54"/>
      <c r="CF14" s="46" t="e">
        <f>SUM(#REF!)</f>
        <v>#REF!</v>
      </c>
      <c r="CG14" s="53"/>
      <c r="CH14" s="53" t="e">
        <f>SUM(#REF!)</f>
        <v>#REF!</v>
      </c>
      <c r="CI14" s="53"/>
      <c r="CJ14" s="56" t="e">
        <f>SUM(#REF!)</f>
        <v>#REF!</v>
      </c>
      <c r="CK14" s="56"/>
      <c r="CL14" s="50" t="e">
        <f>SUM(#REF!)</f>
        <v>#REF!</v>
      </c>
      <c r="CM14" s="51"/>
      <c r="CN14" s="57" t="e">
        <f>SUM(#REF!)</f>
        <v>#REF!</v>
      </c>
      <c r="CO14" s="64"/>
    </row>
    <row r="15" spans="2:93" ht="15" customHeight="1" thickBot="1">
      <c r="B15" s="84" t="s">
        <v>4</v>
      </c>
      <c r="C15" s="85" t="s">
        <v>4</v>
      </c>
      <c r="D15" s="86"/>
      <c r="E15" s="87"/>
      <c r="F15" s="153"/>
      <c r="G15" s="154"/>
      <c r="H15" s="155"/>
      <c r="I15" s="89"/>
      <c r="J15" s="90"/>
      <c r="K15" s="177"/>
      <c r="L15" s="178"/>
      <c r="M15" s="179"/>
      <c r="N15" s="91"/>
      <c r="O15" s="88"/>
      <c r="P15" s="153"/>
      <c r="Q15" s="206"/>
      <c r="R15" s="177"/>
      <c r="S15" s="177"/>
      <c r="T15" s="177"/>
      <c r="U15" s="207"/>
      <c r="V15" s="92"/>
      <c r="W15" s="87"/>
      <c r="X15" s="207"/>
      <c r="Y15" s="153"/>
      <c r="Z15" s="229"/>
      <c r="AA15" s="93"/>
      <c r="AB15" s="91"/>
      <c r="AC15" s="153"/>
      <c r="AD15" s="177"/>
      <c r="AE15" s="177"/>
      <c r="AF15" s="229"/>
      <c r="AL15" s="3"/>
      <c r="AM15" s="3"/>
      <c r="AN15" s="46"/>
      <c r="AO15" s="47"/>
      <c r="AP15" s="2"/>
      <c r="AQ15" s="2"/>
      <c r="AR15" s="68"/>
      <c r="AS15" s="68"/>
      <c r="AT15" s="68"/>
      <c r="AU15" s="71"/>
      <c r="AV15" s="71"/>
      <c r="AW15" s="71"/>
      <c r="AX15" s="71"/>
      <c r="AY15" s="94"/>
      <c r="AZ15" s="47"/>
      <c r="BA15" s="72"/>
      <c r="BB15" s="47"/>
      <c r="BC15" s="2"/>
      <c r="BD15" s="2"/>
      <c r="BQ15" s="95" t="s">
        <v>4</v>
      </c>
      <c r="BR15" s="96" t="s">
        <v>4</v>
      </c>
      <c r="BS15" s="97"/>
      <c r="BT15" s="51"/>
      <c r="BU15" s="52"/>
      <c r="BV15" s="98"/>
      <c r="BW15" s="99"/>
      <c r="BX15" s="100"/>
      <c r="BY15" s="100"/>
      <c r="BZ15" s="101"/>
      <c r="CA15" s="101"/>
      <c r="CB15" s="101"/>
      <c r="CC15" s="101"/>
      <c r="CD15" s="102"/>
      <c r="CE15" s="102"/>
      <c r="CF15" s="103"/>
      <c r="CG15" s="104"/>
      <c r="CH15" s="104"/>
      <c r="CI15" s="104"/>
      <c r="CJ15" s="105"/>
      <c r="CK15" s="105"/>
      <c r="CL15" s="106"/>
      <c r="CM15" s="51"/>
      <c r="CN15" s="107"/>
      <c r="CO15" s="64"/>
    </row>
    <row r="16" spans="2:93" ht="30" customHeight="1">
      <c r="B16" s="19"/>
      <c r="C16" s="59" t="s">
        <v>19</v>
      </c>
      <c r="D16" s="57">
        <f>SUM(D17:D22)</f>
        <v>16549</v>
      </c>
      <c r="E16" s="55">
        <f>SUM(E17:E22)</f>
        <v>15434</v>
      </c>
      <c r="F16" s="156">
        <f>SUM(F17:F22)</f>
        <v>-1115</v>
      </c>
      <c r="G16" s="157">
        <f>F16/D16*100</f>
        <v>-6.737567224605716</v>
      </c>
      <c r="H16" s="152">
        <v>100</v>
      </c>
      <c r="I16" s="81">
        <f>SUM(I17:I22)</f>
        <v>8520</v>
      </c>
      <c r="J16" s="53">
        <f>SUM(J17:J22)</f>
        <v>7421</v>
      </c>
      <c r="K16" s="157">
        <f>J16-I16</f>
        <v>-1099</v>
      </c>
      <c r="L16" s="175">
        <f aca="true" t="shared" si="14" ref="L16:L22">(K16/I16)*100</f>
        <v>-12.899061032863852</v>
      </c>
      <c r="M16" s="180">
        <f aca="true" t="shared" si="15" ref="M16:M22">J16/E16*100</f>
        <v>48.0821562783465</v>
      </c>
      <c r="N16" s="69">
        <f>SUM(N17:N22)</f>
        <v>3619</v>
      </c>
      <c r="O16" s="72">
        <f>SUM(O17:O22)</f>
        <v>3544</v>
      </c>
      <c r="P16" s="208">
        <f>SUM(P17:P22)</f>
        <v>-75</v>
      </c>
      <c r="Q16" s="209">
        <f aca="true" t="shared" si="16" ref="Q16:Q22">P16/N16*100</f>
        <v>-2.072395689416966</v>
      </c>
      <c r="R16" s="141"/>
      <c r="S16" s="141"/>
      <c r="T16" s="141"/>
      <c r="U16" s="210">
        <f>O16/E16*100</f>
        <v>22.962291045743164</v>
      </c>
      <c r="V16" s="60">
        <f>SUM(V17:V22)</f>
        <v>2595</v>
      </c>
      <c r="W16" s="2">
        <f>SUM(W17:W22)</f>
        <v>2606</v>
      </c>
      <c r="X16" s="230">
        <f>SUM(X17:X22)</f>
        <v>11</v>
      </c>
      <c r="Y16" s="228">
        <f aca="true" t="shared" si="17" ref="Y16:Y22">X16/V16*100</f>
        <v>0.4238921001926782</v>
      </c>
      <c r="Z16" s="211">
        <f>W16/E16*100</f>
        <v>16.884799792665543</v>
      </c>
      <c r="AA16" s="60">
        <f>SUM(AA17:AA22)</f>
        <v>1204</v>
      </c>
      <c r="AB16" s="108">
        <f>SUM(AB17:AB22)</f>
        <v>1231</v>
      </c>
      <c r="AC16" s="141">
        <f>SUM(AC17:AC22)</f>
        <v>27</v>
      </c>
      <c r="AD16" s="230">
        <f aca="true" t="shared" si="18" ref="AD16:AD22">AC16/AA16*100</f>
        <v>2.2425249169435215</v>
      </c>
      <c r="AE16" s="141"/>
      <c r="AF16" s="210">
        <f>AB16/E16*100</f>
        <v>7.975897369444085</v>
      </c>
      <c r="AL16" s="2"/>
      <c r="AM16" s="3"/>
      <c r="AN16" s="46"/>
      <c r="AO16" s="47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7"/>
      <c r="BA16" s="46"/>
      <c r="BB16" s="47"/>
      <c r="BC16" s="46"/>
      <c r="BD16" s="46"/>
      <c r="BQ16" s="25"/>
      <c r="BR16" s="4" t="s">
        <v>19</v>
      </c>
      <c r="BS16" s="50" t="e">
        <f>SUM(BS17,BS18,BS19,BS20,BS21,BS22)</f>
        <v>#REF!</v>
      </c>
      <c r="BT16" s="109" t="e">
        <f>BS16/BS16</f>
        <v>#REF!</v>
      </c>
      <c r="BU16" s="110">
        <v>0.514</v>
      </c>
      <c r="BV16" s="45" t="e">
        <f>SUM(BV17,BV18,BV19,BV20,BV21,BV22)</f>
        <v>#REF!</v>
      </c>
      <c r="BW16" s="111" t="e">
        <f>BX16/BS16</f>
        <v>#REF!</v>
      </c>
      <c r="BX16" s="45" t="e">
        <f>SUM(BX17,BX18,BX19,BX20,BX21,BX22)</f>
        <v>#REF!</v>
      </c>
      <c r="BY16" s="110" t="e">
        <f>BZ16/BS16</f>
        <v>#REF!</v>
      </c>
      <c r="BZ16" s="45" t="e">
        <f>SUM(BZ17,BZ18,BZ19,BZ20,BZ21,BZ22)</f>
        <v>#REF!</v>
      </c>
      <c r="CA16" s="110" t="e">
        <f>CB16/BS16</f>
        <v>#REF!</v>
      </c>
      <c r="CB16" s="45" t="e">
        <f>SUM(CB17,CB18,CB19,CB20,CB21,CB22)</f>
        <v>#REF!</v>
      </c>
      <c r="CC16" s="110" t="e">
        <f>CD16/BS16</f>
        <v>#REF!</v>
      </c>
      <c r="CD16" s="45" t="e">
        <f>SUM(CD17,CD18,CD19,CD20,CD21,CD22)</f>
        <v>#REF!</v>
      </c>
      <c r="CE16" s="110" t="e">
        <f>CF16/BS16</f>
        <v>#REF!</v>
      </c>
      <c r="CF16" s="44" t="e">
        <f>SUM(CF17,CF18,CF19,CF20,CF21,CF22)</f>
        <v>#REF!</v>
      </c>
      <c r="CG16" s="110" t="e">
        <f>CH16/BS16</f>
        <v>#REF!</v>
      </c>
      <c r="CH16" s="45" t="e">
        <f>SUM(CH17,CH18,CH19,CH20,CH21,CH22)</f>
        <v>#REF!</v>
      </c>
      <c r="CI16" s="52" t="e">
        <f>CJ16/BS16</f>
        <v>#REF!</v>
      </c>
      <c r="CJ16" s="56" t="e">
        <f>SUM(CJ17,CJ18,CJ19,CJ20,CJ21,CJ22)</f>
        <v>#REF!</v>
      </c>
      <c r="CK16" s="56"/>
      <c r="CL16" s="50" t="e">
        <f>SUM(CL17,CL18,CL19,CL20,CL21,CL22)</f>
        <v>#REF!</v>
      </c>
      <c r="CM16" s="112"/>
      <c r="CN16" s="57" t="e">
        <f>SUM(CN17,CN18,CN19,CN20,CN21,CN22)</f>
        <v>#REF!</v>
      </c>
      <c r="CO16" s="64"/>
    </row>
    <row r="17" spans="2:93" ht="30" customHeight="1">
      <c r="B17" s="65">
        <v>55</v>
      </c>
      <c r="C17" s="59" t="s">
        <v>21</v>
      </c>
      <c r="D17" s="57">
        <f aca="true" t="shared" si="19" ref="D17:D22">SUM(I17,N17,V17,AA17,D38,I38,N38,V38)</f>
        <v>76</v>
      </c>
      <c r="E17" s="55">
        <f aca="true" t="shared" si="20" ref="E17:E22">SUM(J17,O17,W17,AB17,E38,J38,O38,W38)</f>
        <v>78</v>
      </c>
      <c r="F17" s="157">
        <f aca="true" t="shared" si="21" ref="F17:F22">E17-D17</f>
        <v>2</v>
      </c>
      <c r="G17" s="157">
        <f aca="true" t="shared" si="22" ref="G17:G22">F17/D17*100</f>
        <v>2.631578947368421</v>
      </c>
      <c r="H17" s="152">
        <v>100</v>
      </c>
      <c r="I17" s="81">
        <v>17</v>
      </c>
      <c r="J17" s="53">
        <v>10</v>
      </c>
      <c r="K17" s="157">
        <f aca="true" t="shared" si="23" ref="K17:K22">J17-I17</f>
        <v>-7</v>
      </c>
      <c r="L17" s="175">
        <f t="shared" si="14"/>
        <v>-41.17647058823529</v>
      </c>
      <c r="M17" s="181">
        <f t="shared" si="15"/>
        <v>12.82051282051282</v>
      </c>
      <c r="N17" s="69">
        <v>11</v>
      </c>
      <c r="O17" s="72">
        <v>16</v>
      </c>
      <c r="P17" s="157">
        <f aca="true" t="shared" si="24" ref="P17:P22">O17-N17</f>
        <v>5</v>
      </c>
      <c r="Q17" s="209">
        <f t="shared" si="16"/>
        <v>45.45454545454545</v>
      </c>
      <c r="R17" s="141"/>
      <c r="S17" s="141"/>
      <c r="T17" s="141"/>
      <c r="U17" s="211">
        <f aca="true" t="shared" si="25" ref="U17:U22">O17/E17*100</f>
        <v>20.51282051282051</v>
      </c>
      <c r="V17" s="60">
        <v>11</v>
      </c>
      <c r="W17" s="79">
        <v>12</v>
      </c>
      <c r="X17" s="205">
        <f aca="true" t="shared" si="26" ref="X17:X22">W17-V17</f>
        <v>1</v>
      </c>
      <c r="Y17" s="228">
        <f t="shared" si="17"/>
        <v>9.090909090909092</v>
      </c>
      <c r="Z17" s="211">
        <f aca="true" t="shared" si="27" ref="Z17:Z22">W17/E17*100</f>
        <v>15.384615384615385</v>
      </c>
      <c r="AA17" s="60">
        <v>5</v>
      </c>
      <c r="AB17" s="113">
        <v>7</v>
      </c>
      <c r="AC17" s="228">
        <f aca="true" t="shared" si="28" ref="AC17:AC22">AB17-AA17</f>
        <v>2</v>
      </c>
      <c r="AD17" s="141">
        <f t="shared" si="18"/>
        <v>40</v>
      </c>
      <c r="AE17" s="141"/>
      <c r="AF17" s="211">
        <f aca="true" t="shared" si="29" ref="AF17:AF22">AB17/E17*100</f>
        <v>8.974358974358974</v>
      </c>
      <c r="AL17" s="3"/>
      <c r="AM17" s="3"/>
      <c r="AN17" s="46"/>
      <c r="AO17" s="47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7"/>
      <c r="BA17" s="46"/>
      <c r="BB17" s="47"/>
      <c r="BC17" s="46"/>
      <c r="BD17" s="46"/>
      <c r="BQ17" s="49" t="s">
        <v>20</v>
      </c>
      <c r="BR17" s="4" t="s">
        <v>21</v>
      </c>
      <c r="BS17" s="50" t="e">
        <f>SUM(#REF!)</f>
        <v>#REF!</v>
      </c>
      <c r="BT17" s="51" t="e">
        <f>BS17/BS16</f>
        <v>#REF!</v>
      </c>
      <c r="BU17" s="52"/>
      <c r="BV17" s="53" t="e">
        <f>SUM(#REF!)</f>
        <v>#REF!</v>
      </c>
      <c r="BW17" s="54"/>
      <c r="BX17" s="54" t="e">
        <f>SUM(#REF!)</f>
        <v>#REF!</v>
      </c>
      <c r="BY17" s="54"/>
      <c r="BZ17" s="53" t="e">
        <f>SUM(#REF!)</f>
        <v>#REF!</v>
      </c>
      <c r="CA17" s="53"/>
      <c r="CB17" s="53" t="e">
        <f>SUM(#REF!)</f>
        <v>#REF!</v>
      </c>
      <c r="CC17" s="53"/>
      <c r="CD17" s="53" t="e">
        <f>SUM(#REF!)</f>
        <v>#REF!</v>
      </c>
      <c r="CE17" s="53"/>
      <c r="CF17" s="55" t="e">
        <f>SUM(#REF!)</f>
        <v>#REF!</v>
      </c>
      <c r="CG17" s="53"/>
      <c r="CH17" s="53" t="e">
        <f>SUM(#REF!)</f>
        <v>#REF!</v>
      </c>
      <c r="CI17" s="53"/>
      <c r="CJ17" s="56" t="e">
        <f>SUM(#REF!)</f>
        <v>#REF!</v>
      </c>
      <c r="CK17" s="56"/>
      <c r="CL17" s="50" t="e">
        <f>SUM(#REF!)</f>
        <v>#REF!</v>
      </c>
      <c r="CM17" s="64" t="e">
        <f>CL17/CL16</f>
        <v>#REF!</v>
      </c>
      <c r="CN17" s="57" t="e">
        <f>SUM(#REF!)</f>
        <v>#REF!</v>
      </c>
      <c r="CO17" s="64" t="e">
        <f>CN17/CN16</f>
        <v>#REF!</v>
      </c>
    </row>
    <row r="18" spans="2:93" ht="30" customHeight="1">
      <c r="B18" s="65">
        <v>56</v>
      </c>
      <c r="C18" s="59" t="s">
        <v>23</v>
      </c>
      <c r="D18" s="57">
        <f t="shared" si="19"/>
        <v>1761</v>
      </c>
      <c r="E18" s="55">
        <f t="shared" si="20"/>
        <v>1696</v>
      </c>
      <c r="F18" s="157">
        <f t="shared" si="21"/>
        <v>-65</v>
      </c>
      <c r="G18" s="157">
        <f t="shared" si="22"/>
        <v>-3.691084611016468</v>
      </c>
      <c r="H18" s="152">
        <v>100</v>
      </c>
      <c r="I18" s="81">
        <v>914</v>
      </c>
      <c r="J18" s="53">
        <v>891</v>
      </c>
      <c r="K18" s="157">
        <f t="shared" si="23"/>
        <v>-23</v>
      </c>
      <c r="L18" s="175">
        <f t="shared" si="14"/>
        <v>-2.516411378555799</v>
      </c>
      <c r="M18" s="181">
        <f t="shared" si="15"/>
        <v>52.535377358490564</v>
      </c>
      <c r="N18" s="54">
        <v>524</v>
      </c>
      <c r="O18" s="114">
        <v>448</v>
      </c>
      <c r="P18" s="157">
        <f t="shared" si="24"/>
        <v>-76</v>
      </c>
      <c r="Q18" s="209">
        <f t="shared" si="16"/>
        <v>-14.50381679389313</v>
      </c>
      <c r="R18" s="141"/>
      <c r="S18" s="141"/>
      <c r="T18" s="141"/>
      <c r="U18" s="211">
        <f t="shared" si="25"/>
        <v>26.41509433962264</v>
      </c>
      <c r="V18" s="60">
        <v>240</v>
      </c>
      <c r="W18" s="79">
        <v>282</v>
      </c>
      <c r="X18" s="205">
        <f t="shared" si="26"/>
        <v>42</v>
      </c>
      <c r="Y18" s="228">
        <f t="shared" si="17"/>
        <v>17.5</v>
      </c>
      <c r="Z18" s="211">
        <f t="shared" si="27"/>
        <v>16.62735849056604</v>
      </c>
      <c r="AA18" s="60">
        <v>67</v>
      </c>
      <c r="AB18" s="113">
        <v>59</v>
      </c>
      <c r="AC18" s="228">
        <f t="shared" si="28"/>
        <v>-8</v>
      </c>
      <c r="AD18" s="141">
        <f t="shared" si="18"/>
        <v>-11.940298507462686</v>
      </c>
      <c r="AE18" s="141"/>
      <c r="AF18" s="211">
        <f t="shared" si="29"/>
        <v>3.4787735849056602</v>
      </c>
      <c r="AL18" s="3"/>
      <c r="AM18" s="3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7"/>
      <c r="BA18" s="46"/>
      <c r="BB18" s="47"/>
      <c r="BC18" s="46"/>
      <c r="BD18" s="46"/>
      <c r="BQ18" s="49" t="s">
        <v>22</v>
      </c>
      <c r="BR18" s="4" t="s">
        <v>23</v>
      </c>
      <c r="BS18" s="50" t="e">
        <f>SUM(#REF!)</f>
        <v>#REF!</v>
      </c>
      <c r="BT18" s="51" t="e">
        <f>BS18/BS16</f>
        <v>#REF!</v>
      </c>
      <c r="BU18" s="52"/>
      <c r="BV18" s="53" t="e">
        <f>SUM(#REF!)</f>
        <v>#REF!</v>
      </c>
      <c r="BW18" s="54"/>
      <c r="BX18" s="54" t="e">
        <f>SUM(#REF!)</f>
        <v>#REF!</v>
      </c>
      <c r="BY18" s="54"/>
      <c r="BZ18" s="53" t="e">
        <f>SUM(#REF!)</f>
        <v>#REF!</v>
      </c>
      <c r="CA18" s="53"/>
      <c r="CB18" s="53" t="e">
        <f>SUM(#REF!)</f>
        <v>#REF!</v>
      </c>
      <c r="CC18" s="53"/>
      <c r="CD18" s="53" t="e">
        <f>SUM(#REF!)</f>
        <v>#REF!</v>
      </c>
      <c r="CE18" s="53"/>
      <c r="CF18" s="55" t="e">
        <f>SUM(#REF!)</f>
        <v>#REF!</v>
      </c>
      <c r="CG18" s="53"/>
      <c r="CH18" s="53" t="e">
        <f>SUM(#REF!)</f>
        <v>#REF!</v>
      </c>
      <c r="CI18" s="53"/>
      <c r="CJ18" s="56" t="e">
        <f>SUM(#REF!)</f>
        <v>#REF!</v>
      </c>
      <c r="CK18" s="56"/>
      <c r="CL18" s="50" t="e">
        <f>SUM(#REF!)</f>
        <v>#REF!</v>
      </c>
      <c r="CM18" s="64" t="e">
        <f>CL18/CL16</f>
        <v>#REF!</v>
      </c>
      <c r="CN18" s="57" t="e">
        <f>SUM(#REF!)</f>
        <v>#REF!</v>
      </c>
      <c r="CO18" s="64" t="e">
        <f>CN18/CN16</f>
        <v>#REF!</v>
      </c>
    </row>
    <row r="19" spans="2:93" ht="30" customHeight="1">
      <c r="B19" s="65">
        <v>57</v>
      </c>
      <c r="C19" s="59" t="s">
        <v>25</v>
      </c>
      <c r="D19" s="57">
        <f t="shared" si="19"/>
        <v>6067</v>
      </c>
      <c r="E19" s="55">
        <f t="shared" si="20"/>
        <v>5928</v>
      </c>
      <c r="F19" s="157">
        <f t="shared" si="21"/>
        <v>-139</v>
      </c>
      <c r="G19" s="157">
        <f t="shared" si="22"/>
        <v>-2.291082907532553</v>
      </c>
      <c r="H19" s="152">
        <v>100</v>
      </c>
      <c r="I19" s="81">
        <v>3237</v>
      </c>
      <c r="J19" s="53">
        <v>3016</v>
      </c>
      <c r="K19" s="157">
        <f t="shared" si="23"/>
        <v>-221</v>
      </c>
      <c r="L19" s="175">
        <f t="shared" si="14"/>
        <v>-6.827309236947792</v>
      </c>
      <c r="M19" s="181">
        <f t="shared" si="15"/>
        <v>50.877192982456144</v>
      </c>
      <c r="N19" s="69">
        <v>1191</v>
      </c>
      <c r="O19" s="72">
        <v>1204</v>
      </c>
      <c r="P19" s="157">
        <f t="shared" si="24"/>
        <v>13</v>
      </c>
      <c r="Q19" s="209">
        <f t="shared" si="16"/>
        <v>1.09151973131822</v>
      </c>
      <c r="R19" s="141"/>
      <c r="S19" s="141"/>
      <c r="T19" s="141"/>
      <c r="U19" s="211">
        <f t="shared" si="25"/>
        <v>20.31039136302294</v>
      </c>
      <c r="V19" s="60">
        <v>829</v>
      </c>
      <c r="W19" s="79">
        <v>867</v>
      </c>
      <c r="X19" s="205">
        <f t="shared" si="26"/>
        <v>38</v>
      </c>
      <c r="Y19" s="228">
        <f t="shared" si="17"/>
        <v>4.583835946924005</v>
      </c>
      <c r="Z19" s="211">
        <f t="shared" si="27"/>
        <v>14.625506072874494</v>
      </c>
      <c r="AA19" s="60">
        <v>510</v>
      </c>
      <c r="AB19" s="113">
        <v>556</v>
      </c>
      <c r="AC19" s="228">
        <f t="shared" si="28"/>
        <v>46</v>
      </c>
      <c r="AD19" s="141">
        <f t="shared" si="18"/>
        <v>9.019607843137255</v>
      </c>
      <c r="AE19" s="141"/>
      <c r="AF19" s="211">
        <f t="shared" si="29"/>
        <v>9.379217273954115</v>
      </c>
      <c r="AL19" s="3"/>
      <c r="AM19" s="3"/>
      <c r="AN19" s="46"/>
      <c r="AO19" s="47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7"/>
      <c r="BA19" s="46"/>
      <c r="BB19" s="47"/>
      <c r="BC19" s="46"/>
      <c r="BD19" s="46"/>
      <c r="BQ19" s="49" t="s">
        <v>24</v>
      </c>
      <c r="BR19" s="4" t="s">
        <v>25</v>
      </c>
      <c r="BS19" s="50" t="e">
        <f>SUM(#REF!)</f>
        <v>#REF!</v>
      </c>
      <c r="BT19" s="51">
        <v>0.366</v>
      </c>
      <c r="BU19" s="52"/>
      <c r="BV19" s="53" t="e">
        <f>SUM(#REF!)</f>
        <v>#REF!</v>
      </c>
      <c r="BW19" s="54"/>
      <c r="BX19" s="54" t="e">
        <f>SUM(#REF!)</f>
        <v>#REF!</v>
      </c>
      <c r="BY19" s="54"/>
      <c r="BZ19" s="53" t="e">
        <f>SUM(#REF!)</f>
        <v>#REF!</v>
      </c>
      <c r="CA19" s="54"/>
      <c r="CB19" s="54" t="e">
        <f>SUM(#REF!)</f>
        <v>#REF!</v>
      </c>
      <c r="CC19" s="54"/>
      <c r="CD19" s="54" t="e">
        <f>SUM(#REF!)</f>
        <v>#REF!</v>
      </c>
      <c r="CE19" s="54"/>
      <c r="CF19" s="55" t="e">
        <f>SUM(#REF!)</f>
        <v>#REF!</v>
      </c>
      <c r="CG19" s="53"/>
      <c r="CH19" s="53" t="e">
        <f>SUM(#REF!)</f>
        <v>#REF!</v>
      </c>
      <c r="CI19" s="53"/>
      <c r="CJ19" s="56" t="e">
        <f>SUM(#REF!)</f>
        <v>#REF!</v>
      </c>
      <c r="CK19" s="56"/>
      <c r="CL19" s="50" t="e">
        <f>SUM(#REF!)</f>
        <v>#REF!</v>
      </c>
      <c r="CM19" s="64" t="e">
        <f>CL19/CL16</f>
        <v>#REF!</v>
      </c>
      <c r="CN19" s="57" t="e">
        <f>SUM(#REF!)</f>
        <v>#REF!</v>
      </c>
      <c r="CO19" s="64">
        <v>0.302</v>
      </c>
    </row>
    <row r="20" spans="2:93" ht="30" customHeight="1">
      <c r="B20" s="65">
        <v>58</v>
      </c>
      <c r="C20" s="59" t="s">
        <v>27</v>
      </c>
      <c r="D20" s="57">
        <f t="shared" si="19"/>
        <v>1064</v>
      </c>
      <c r="E20" s="55">
        <f t="shared" si="20"/>
        <v>1062</v>
      </c>
      <c r="F20" s="157">
        <f t="shared" si="21"/>
        <v>-2</v>
      </c>
      <c r="G20" s="157">
        <f t="shared" si="22"/>
        <v>-0.18796992481203006</v>
      </c>
      <c r="H20" s="152">
        <v>100</v>
      </c>
      <c r="I20" s="81">
        <v>467</v>
      </c>
      <c r="J20" s="53">
        <v>432</v>
      </c>
      <c r="K20" s="157">
        <f t="shared" si="23"/>
        <v>-35</v>
      </c>
      <c r="L20" s="175">
        <f t="shared" si="14"/>
        <v>-7.494646680942184</v>
      </c>
      <c r="M20" s="181">
        <f t="shared" si="15"/>
        <v>40.67796610169492</v>
      </c>
      <c r="N20" s="69">
        <v>236</v>
      </c>
      <c r="O20" s="72">
        <v>258</v>
      </c>
      <c r="P20" s="157">
        <f t="shared" si="24"/>
        <v>22</v>
      </c>
      <c r="Q20" s="209">
        <f t="shared" si="16"/>
        <v>9.322033898305085</v>
      </c>
      <c r="R20" s="141"/>
      <c r="S20" s="141"/>
      <c r="T20" s="141"/>
      <c r="U20" s="211">
        <f t="shared" si="25"/>
        <v>24.293785310734464</v>
      </c>
      <c r="V20" s="60">
        <v>192</v>
      </c>
      <c r="W20" s="79">
        <v>191</v>
      </c>
      <c r="X20" s="205">
        <f t="shared" si="26"/>
        <v>-1</v>
      </c>
      <c r="Y20" s="228">
        <f t="shared" si="17"/>
        <v>-0.5208333333333333</v>
      </c>
      <c r="Z20" s="211">
        <f t="shared" si="27"/>
        <v>17.984934086629</v>
      </c>
      <c r="AA20" s="60">
        <v>138</v>
      </c>
      <c r="AB20" s="113">
        <v>145</v>
      </c>
      <c r="AC20" s="228">
        <f t="shared" si="28"/>
        <v>7</v>
      </c>
      <c r="AD20" s="141">
        <f t="shared" si="18"/>
        <v>5.072463768115942</v>
      </c>
      <c r="AE20" s="141"/>
      <c r="AF20" s="211">
        <f t="shared" si="29"/>
        <v>13.653483992467045</v>
      </c>
      <c r="AL20" s="3"/>
      <c r="AM20" s="3"/>
      <c r="AN20" s="46"/>
      <c r="AO20" s="47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7"/>
      <c r="BA20" s="46"/>
      <c r="BB20" s="47"/>
      <c r="BC20" s="46"/>
      <c r="BD20" s="46"/>
      <c r="BQ20" s="49" t="s">
        <v>26</v>
      </c>
      <c r="BR20" s="4" t="s">
        <v>27</v>
      </c>
      <c r="BS20" s="50" t="e">
        <f>SUM(#REF!)</f>
        <v>#REF!</v>
      </c>
      <c r="BT20" s="51" t="e">
        <f>BS20/BS16</f>
        <v>#REF!</v>
      </c>
      <c r="BU20" s="52"/>
      <c r="BV20" s="53" t="e">
        <f>SUM(#REF!)</f>
        <v>#REF!</v>
      </c>
      <c r="BW20" s="54"/>
      <c r="BX20" s="54" t="e">
        <f>SUM(#REF!)</f>
        <v>#REF!</v>
      </c>
      <c r="BY20" s="54"/>
      <c r="BZ20" s="54" t="e">
        <f>SUM(#REF!)</f>
        <v>#REF!</v>
      </c>
      <c r="CA20" s="54"/>
      <c r="CB20" s="53" t="e">
        <f>SUM(#REF!)</f>
        <v>#REF!</v>
      </c>
      <c r="CC20" s="54"/>
      <c r="CD20" s="54" t="e">
        <f>SUM(#REF!)</f>
        <v>#REF!</v>
      </c>
      <c r="CE20" s="54"/>
      <c r="CF20" s="55" t="e">
        <f>SUM(#REF!)</f>
        <v>#REF!</v>
      </c>
      <c r="CG20" s="53"/>
      <c r="CH20" s="53" t="e">
        <f>SUM(#REF!)</f>
        <v>#REF!</v>
      </c>
      <c r="CI20" s="53"/>
      <c r="CJ20" s="56" t="e">
        <f>SUM(#REF!)</f>
        <v>#REF!</v>
      </c>
      <c r="CK20" s="56"/>
      <c r="CL20" s="50" t="e">
        <f>SUM(#REF!)</f>
        <v>#REF!</v>
      </c>
      <c r="CM20" s="64" t="e">
        <f>CL20/CL16</f>
        <v>#REF!</v>
      </c>
      <c r="CN20" s="57" t="e">
        <f>SUM(#REF!)</f>
        <v>#REF!</v>
      </c>
      <c r="CO20" s="64" t="e">
        <f>CN20/CN16</f>
        <v>#REF!</v>
      </c>
    </row>
    <row r="21" spans="2:93" ht="30" customHeight="1">
      <c r="B21" s="65">
        <v>59</v>
      </c>
      <c r="C21" s="59" t="s">
        <v>29</v>
      </c>
      <c r="D21" s="57">
        <f t="shared" si="19"/>
        <v>1548</v>
      </c>
      <c r="E21" s="55">
        <f t="shared" si="20"/>
        <v>1364</v>
      </c>
      <c r="F21" s="157">
        <f t="shared" si="21"/>
        <v>-184</v>
      </c>
      <c r="G21" s="157">
        <f t="shared" si="22"/>
        <v>-11.886304909560723</v>
      </c>
      <c r="H21" s="152">
        <v>100</v>
      </c>
      <c r="I21" s="81">
        <v>907</v>
      </c>
      <c r="J21" s="54">
        <v>785</v>
      </c>
      <c r="K21" s="157">
        <f t="shared" si="23"/>
        <v>-122</v>
      </c>
      <c r="L21" s="175">
        <f t="shared" si="14"/>
        <v>-13.45093715545755</v>
      </c>
      <c r="M21" s="181">
        <f t="shared" si="15"/>
        <v>57.551319648093845</v>
      </c>
      <c r="N21" s="54">
        <v>326</v>
      </c>
      <c r="O21" s="115">
        <v>310</v>
      </c>
      <c r="P21" s="157">
        <f t="shared" si="24"/>
        <v>-16</v>
      </c>
      <c r="Q21" s="209">
        <f t="shared" si="16"/>
        <v>-4.9079754601226995</v>
      </c>
      <c r="R21" s="141"/>
      <c r="S21" s="141"/>
      <c r="T21" s="141"/>
      <c r="U21" s="211">
        <f t="shared" si="25"/>
        <v>22.727272727272727</v>
      </c>
      <c r="V21" s="60">
        <v>205</v>
      </c>
      <c r="W21" s="79">
        <v>158</v>
      </c>
      <c r="X21" s="205">
        <f t="shared" si="26"/>
        <v>-47</v>
      </c>
      <c r="Y21" s="228">
        <f t="shared" si="17"/>
        <v>-22.926829268292686</v>
      </c>
      <c r="Z21" s="211">
        <f t="shared" si="27"/>
        <v>11.58357771260997</v>
      </c>
      <c r="AA21" s="60">
        <v>65</v>
      </c>
      <c r="AB21" s="113">
        <v>60</v>
      </c>
      <c r="AC21" s="228">
        <f t="shared" si="28"/>
        <v>-5</v>
      </c>
      <c r="AD21" s="141">
        <f t="shared" si="18"/>
        <v>-7.6923076923076925</v>
      </c>
      <c r="AE21" s="141"/>
      <c r="AF21" s="211">
        <f t="shared" si="29"/>
        <v>4.398826979472141</v>
      </c>
      <c r="AL21" s="3"/>
      <c r="AM21" s="3"/>
      <c r="AN21" s="46"/>
      <c r="AO21" s="47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7"/>
      <c r="BA21" s="46"/>
      <c r="BB21" s="47"/>
      <c r="BC21" s="46"/>
      <c r="BD21" s="46"/>
      <c r="BQ21" s="49" t="s">
        <v>28</v>
      </c>
      <c r="BR21" s="4" t="s">
        <v>29</v>
      </c>
      <c r="BS21" s="50" t="e">
        <f>SUM(#REF!)</f>
        <v>#REF!</v>
      </c>
      <c r="BT21" s="51" t="e">
        <f>BS21/BS16</f>
        <v>#REF!</v>
      </c>
      <c r="BU21" s="52"/>
      <c r="BV21" s="53" t="e">
        <f>SUM(#REF!)</f>
        <v>#REF!</v>
      </c>
      <c r="BW21" s="54"/>
      <c r="BX21" s="54" t="e">
        <f>SUM(#REF!)</f>
        <v>#REF!</v>
      </c>
      <c r="BY21" s="54"/>
      <c r="BZ21" s="53" t="e">
        <f>SUM(#REF!)</f>
        <v>#REF!</v>
      </c>
      <c r="CA21" s="54"/>
      <c r="CB21" s="54" t="e">
        <f>SUM(#REF!)</f>
        <v>#REF!</v>
      </c>
      <c r="CC21" s="54"/>
      <c r="CD21" s="53" t="e">
        <f>SUM(#REF!)</f>
        <v>#REF!</v>
      </c>
      <c r="CE21" s="54"/>
      <c r="CF21" s="46" t="e">
        <f>SUM(#REF!)</f>
        <v>#REF!</v>
      </c>
      <c r="CG21" s="53"/>
      <c r="CH21" s="53" t="e">
        <f>SUM(#REF!)</f>
        <v>#REF!</v>
      </c>
      <c r="CI21" s="53"/>
      <c r="CJ21" s="56" t="e">
        <f>SUM(#REF!)</f>
        <v>#REF!</v>
      </c>
      <c r="CK21" s="56"/>
      <c r="CL21" s="50" t="e">
        <f>SUM(#REF!)</f>
        <v>#REF!</v>
      </c>
      <c r="CM21" s="64" t="e">
        <f>CL21/CL16</f>
        <v>#REF!</v>
      </c>
      <c r="CN21" s="57" t="e">
        <f>SUM(#REF!)</f>
        <v>#REF!</v>
      </c>
      <c r="CO21" s="64" t="e">
        <f>CN21/CN16</f>
        <v>#REF!</v>
      </c>
    </row>
    <row r="22" spans="1:93" ht="30" customHeight="1" thickBot="1">
      <c r="A22" s="240"/>
      <c r="B22" s="37">
        <v>60</v>
      </c>
      <c r="C22" s="116" t="s">
        <v>31</v>
      </c>
      <c r="D22" s="117">
        <f t="shared" si="19"/>
        <v>6033</v>
      </c>
      <c r="E22" s="118">
        <f t="shared" si="20"/>
        <v>5306</v>
      </c>
      <c r="F22" s="158">
        <f t="shared" si="21"/>
        <v>-727</v>
      </c>
      <c r="G22" s="158">
        <f t="shared" si="22"/>
        <v>-12.05038952428311</v>
      </c>
      <c r="H22" s="159">
        <v>100</v>
      </c>
      <c r="I22" s="119">
        <v>2978</v>
      </c>
      <c r="J22" s="118">
        <v>2287</v>
      </c>
      <c r="K22" s="158">
        <f t="shared" si="23"/>
        <v>-691</v>
      </c>
      <c r="L22" s="182">
        <f t="shared" si="14"/>
        <v>-23.20349227669577</v>
      </c>
      <c r="M22" s="183">
        <f t="shared" si="15"/>
        <v>43.10214851111949</v>
      </c>
      <c r="N22" s="120">
        <v>1331</v>
      </c>
      <c r="O22" s="121">
        <v>1308</v>
      </c>
      <c r="P22" s="158">
        <f t="shared" si="24"/>
        <v>-23</v>
      </c>
      <c r="Q22" s="212">
        <f t="shared" si="16"/>
        <v>-1.7280240420736288</v>
      </c>
      <c r="R22" s="213"/>
      <c r="S22" s="213"/>
      <c r="T22" s="213"/>
      <c r="U22" s="214">
        <f t="shared" si="25"/>
        <v>24.651338107802488</v>
      </c>
      <c r="V22" s="122">
        <v>1118</v>
      </c>
      <c r="W22" s="99">
        <v>1096</v>
      </c>
      <c r="X22" s="224">
        <f t="shared" si="26"/>
        <v>-22</v>
      </c>
      <c r="Y22" s="231">
        <f t="shared" si="17"/>
        <v>-1.9677996422182469</v>
      </c>
      <c r="Z22" s="214">
        <f t="shared" si="27"/>
        <v>20.65586128910667</v>
      </c>
      <c r="AA22" s="122">
        <v>419</v>
      </c>
      <c r="AB22" s="99">
        <v>404</v>
      </c>
      <c r="AC22" s="231">
        <f t="shared" si="28"/>
        <v>-15</v>
      </c>
      <c r="AD22" s="213">
        <f t="shared" si="18"/>
        <v>-3.579952267303103</v>
      </c>
      <c r="AE22" s="213"/>
      <c r="AF22" s="214">
        <f t="shared" si="29"/>
        <v>7.6140218620429705</v>
      </c>
      <c r="AL22" s="3"/>
      <c r="AM22" s="3"/>
      <c r="AN22" s="46"/>
      <c r="AO22" s="47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7"/>
      <c r="BA22" s="46"/>
      <c r="BB22" s="47"/>
      <c r="BC22" s="46"/>
      <c r="BD22" s="46"/>
      <c r="BQ22" s="49" t="s">
        <v>30</v>
      </c>
      <c r="BR22" s="4" t="s">
        <v>31</v>
      </c>
      <c r="BS22" s="50" t="e">
        <f>SUM(#REF!)</f>
        <v>#REF!</v>
      </c>
      <c r="BT22" s="51" t="e">
        <f>BS22/BS16</f>
        <v>#REF!</v>
      </c>
      <c r="BU22" s="52"/>
      <c r="BV22" s="53" t="e">
        <f>SUM(#REF!)</f>
        <v>#REF!</v>
      </c>
      <c r="BW22" s="54"/>
      <c r="BX22" s="53" t="e">
        <f>SUM(#REF!)</f>
        <v>#REF!</v>
      </c>
      <c r="BY22" s="53"/>
      <c r="BZ22" s="53" t="e">
        <f>SUM(#REF!)</f>
        <v>#REF!</v>
      </c>
      <c r="CA22" s="53"/>
      <c r="CB22" s="53" t="e">
        <f>SUM(#REF!)</f>
        <v>#REF!</v>
      </c>
      <c r="CC22" s="53"/>
      <c r="CD22" s="53" t="e">
        <f>SUM(#REF!)</f>
        <v>#REF!</v>
      </c>
      <c r="CE22" s="53"/>
      <c r="CF22" s="55" t="e">
        <f>SUM(#REF!)</f>
        <v>#REF!</v>
      </c>
      <c r="CG22" s="53"/>
      <c r="CH22" s="53" t="e">
        <f>SUM(#REF!)</f>
        <v>#REF!</v>
      </c>
      <c r="CI22" s="53"/>
      <c r="CJ22" s="56" t="e">
        <f>SUM(#REF!)</f>
        <v>#REF!</v>
      </c>
      <c r="CK22" s="56"/>
      <c r="CL22" s="50" t="e">
        <f>SUM(#REF!)</f>
        <v>#REF!</v>
      </c>
      <c r="CM22" s="64" t="e">
        <f>CL22/CL16</f>
        <v>#REF!</v>
      </c>
      <c r="CN22" s="57" t="e">
        <f>SUM(#REF!)</f>
        <v>#REF!</v>
      </c>
      <c r="CO22" s="64" t="e">
        <f>CN22/CN16</f>
        <v>#REF!</v>
      </c>
    </row>
    <row r="23" spans="1:80" ht="12.75" customHeight="1" thickBot="1">
      <c r="A23" s="240"/>
      <c r="N23" s="72"/>
      <c r="O23" s="72"/>
      <c r="P23" s="204"/>
      <c r="Q23" s="168"/>
      <c r="R23" s="141"/>
      <c r="S23" s="141"/>
      <c r="T23" s="141"/>
      <c r="U23" s="141"/>
      <c r="V23" s="2"/>
      <c r="W23" s="2"/>
      <c r="X23" s="168"/>
      <c r="Y23" s="168"/>
      <c r="Z23" s="168"/>
      <c r="AA23" s="68"/>
      <c r="AB23" s="68"/>
      <c r="AC23" s="168"/>
      <c r="AD23" s="141"/>
      <c r="AE23" s="168"/>
      <c r="AF23" s="168"/>
      <c r="AG23" s="68"/>
      <c r="AH23" s="68"/>
      <c r="AI23" s="68"/>
      <c r="AJ23" s="68"/>
      <c r="AK23" s="68"/>
      <c r="AL23" s="68"/>
      <c r="AM23" s="68"/>
      <c r="AN23" s="72"/>
      <c r="AO23" s="72"/>
      <c r="AP23" s="7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E23" s="3"/>
      <c r="BF23" s="3"/>
      <c r="BG23" s="46"/>
      <c r="BH23" s="46"/>
      <c r="BI23" s="46"/>
      <c r="BJ23" s="46"/>
      <c r="BK23" s="46"/>
      <c r="BL23" s="46"/>
      <c r="BM23" s="46"/>
      <c r="BN23" s="68"/>
      <c r="BO23" s="68"/>
      <c r="BP23" s="68"/>
      <c r="BQ23" s="68"/>
      <c r="BR23" s="68"/>
      <c r="BS23" s="68"/>
      <c r="BT23" s="71"/>
      <c r="BU23" s="71"/>
      <c r="BV23" s="68"/>
      <c r="BW23" s="68"/>
      <c r="BX23" s="68"/>
      <c r="BY23" s="68"/>
      <c r="BZ23" s="72"/>
      <c r="CA23" s="72"/>
      <c r="CB23" s="72"/>
    </row>
    <row r="24" spans="1:54" ht="30" customHeight="1">
      <c r="A24" s="240"/>
      <c r="B24" s="5"/>
      <c r="C24" s="123" t="s">
        <v>95</v>
      </c>
      <c r="D24" s="241" t="s">
        <v>51</v>
      </c>
      <c r="E24" s="242"/>
      <c r="F24" s="242"/>
      <c r="G24" s="242"/>
      <c r="H24" s="243"/>
      <c r="I24" s="241" t="s">
        <v>52</v>
      </c>
      <c r="J24" s="242"/>
      <c r="K24" s="242"/>
      <c r="L24" s="242"/>
      <c r="M24" s="243"/>
      <c r="N24" s="241" t="s">
        <v>53</v>
      </c>
      <c r="O24" s="242"/>
      <c r="P24" s="242"/>
      <c r="Q24" s="242"/>
      <c r="R24" s="242"/>
      <c r="S24" s="242"/>
      <c r="T24" s="242"/>
      <c r="U24" s="243"/>
      <c r="V24" s="241" t="s">
        <v>54</v>
      </c>
      <c r="W24" s="242"/>
      <c r="X24" s="242"/>
      <c r="Y24" s="242"/>
      <c r="Z24" s="243"/>
      <c r="AA24" s="248"/>
      <c r="AB24" s="248"/>
      <c r="AC24" s="248"/>
      <c r="AD24" s="248"/>
      <c r="AE24" s="248"/>
      <c r="AF24" s="237"/>
      <c r="AG24" s="68"/>
      <c r="AH24" s="68"/>
      <c r="AI24" s="68"/>
      <c r="AJ24" s="68"/>
      <c r="AK24" s="68"/>
      <c r="AL24" s="68"/>
      <c r="AM24" s="68"/>
      <c r="AN24" s="72"/>
      <c r="AO24" s="72"/>
      <c r="AP24" s="7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42" ht="30" customHeight="1">
      <c r="A25" s="240"/>
      <c r="B25" s="19"/>
      <c r="C25" s="59" t="s">
        <v>0</v>
      </c>
      <c r="D25" s="23" t="s">
        <v>42</v>
      </c>
      <c r="E25" s="24" t="s">
        <v>42</v>
      </c>
      <c r="F25" s="142" t="s">
        <v>44</v>
      </c>
      <c r="G25" s="161" t="s">
        <v>44</v>
      </c>
      <c r="H25" s="162" t="s">
        <v>43</v>
      </c>
      <c r="I25" s="21" t="s">
        <v>42</v>
      </c>
      <c r="J25" s="24" t="s">
        <v>42</v>
      </c>
      <c r="K25" s="142" t="s">
        <v>44</v>
      </c>
      <c r="L25" s="185" t="s">
        <v>44</v>
      </c>
      <c r="M25" s="162" t="s">
        <v>43</v>
      </c>
      <c r="N25" s="21" t="s">
        <v>42</v>
      </c>
      <c r="O25" s="24" t="s">
        <v>42</v>
      </c>
      <c r="P25" s="142" t="s">
        <v>44</v>
      </c>
      <c r="Q25" s="161" t="s">
        <v>44</v>
      </c>
      <c r="R25" s="162" t="s">
        <v>43</v>
      </c>
      <c r="S25" s="197"/>
      <c r="T25" s="197"/>
      <c r="U25" s="215" t="s">
        <v>43</v>
      </c>
      <c r="V25" s="21" t="s">
        <v>42</v>
      </c>
      <c r="W25" s="24" t="s">
        <v>42</v>
      </c>
      <c r="X25" s="142" t="s">
        <v>44</v>
      </c>
      <c r="Y25" s="161" t="s">
        <v>44</v>
      </c>
      <c r="Z25" s="162" t="s">
        <v>43</v>
      </c>
      <c r="AA25" s="7"/>
      <c r="AB25" s="7"/>
      <c r="AC25" s="237"/>
      <c r="AD25" s="237"/>
      <c r="AE25" s="237"/>
      <c r="AF25" s="237"/>
      <c r="AG25" s="68"/>
      <c r="AH25" s="68"/>
      <c r="AI25" s="68"/>
      <c r="AJ25" s="68"/>
      <c r="AK25" s="68"/>
      <c r="AL25" s="68"/>
      <c r="AM25" s="68"/>
      <c r="AN25" s="72"/>
      <c r="AO25" s="72"/>
      <c r="AP25" s="72"/>
    </row>
    <row r="26" spans="2:37" s="2" customFormat="1" ht="30" customHeight="1">
      <c r="B26" s="19"/>
      <c r="C26" s="59" t="s">
        <v>40</v>
      </c>
      <c r="D26" s="31" t="s">
        <v>57</v>
      </c>
      <c r="E26" s="30" t="s">
        <v>58</v>
      </c>
      <c r="F26" s="145" t="s">
        <v>45</v>
      </c>
      <c r="G26" s="163" t="s">
        <v>46</v>
      </c>
      <c r="H26" s="164" t="s">
        <v>55</v>
      </c>
      <c r="I26" s="29" t="s">
        <v>57</v>
      </c>
      <c r="J26" s="30" t="s">
        <v>58</v>
      </c>
      <c r="K26" s="145" t="s">
        <v>45</v>
      </c>
      <c r="L26" s="172" t="s">
        <v>46</v>
      </c>
      <c r="M26" s="164" t="s">
        <v>55</v>
      </c>
      <c r="N26" s="29" t="s">
        <v>57</v>
      </c>
      <c r="O26" s="30" t="s">
        <v>58</v>
      </c>
      <c r="P26" s="145" t="s">
        <v>45</v>
      </c>
      <c r="Q26" s="163" t="s">
        <v>46</v>
      </c>
      <c r="R26" s="198" t="s">
        <v>47</v>
      </c>
      <c r="S26" s="142"/>
      <c r="T26" s="142"/>
      <c r="U26" s="216" t="s">
        <v>55</v>
      </c>
      <c r="V26" s="29" t="s">
        <v>57</v>
      </c>
      <c r="W26" s="30" t="s">
        <v>58</v>
      </c>
      <c r="X26" s="145" t="s">
        <v>45</v>
      </c>
      <c r="Y26" s="163" t="s">
        <v>46</v>
      </c>
      <c r="Z26" s="164" t="s">
        <v>55</v>
      </c>
      <c r="AA26" s="34"/>
      <c r="AB26" s="34"/>
      <c r="AC26" s="238"/>
      <c r="AD26" s="238"/>
      <c r="AE26" s="239"/>
      <c r="AF26" s="239"/>
      <c r="AG26" s="3"/>
      <c r="AH26" s="3"/>
      <c r="AI26" s="3"/>
      <c r="AJ26" s="3"/>
      <c r="AK26" s="3"/>
    </row>
    <row r="27" spans="2:32" s="2" customFormat="1" ht="30" customHeight="1" thickBot="1">
      <c r="B27" s="35"/>
      <c r="C27" s="124"/>
      <c r="D27" s="40"/>
      <c r="E27" s="38"/>
      <c r="F27" s="165"/>
      <c r="G27" s="166" t="s">
        <v>96</v>
      </c>
      <c r="H27" s="150" t="s">
        <v>3</v>
      </c>
      <c r="I27" s="37"/>
      <c r="J27" s="39"/>
      <c r="K27" s="148"/>
      <c r="L27" s="173" t="s">
        <v>96</v>
      </c>
      <c r="M27" s="174" t="s">
        <v>3</v>
      </c>
      <c r="N27" s="19"/>
      <c r="O27" s="38"/>
      <c r="P27" s="217"/>
      <c r="Q27" s="200" t="s">
        <v>96</v>
      </c>
      <c r="R27" s="197"/>
      <c r="S27" s="197"/>
      <c r="T27" s="197"/>
      <c r="U27" s="216" t="s">
        <v>3</v>
      </c>
      <c r="V27" s="35"/>
      <c r="W27" s="39"/>
      <c r="X27" s="148"/>
      <c r="Y27" s="200" t="s">
        <v>96</v>
      </c>
      <c r="Z27" s="174" t="s">
        <v>3</v>
      </c>
      <c r="AC27" s="141"/>
      <c r="AD27" s="141"/>
      <c r="AE27" s="141"/>
      <c r="AF27" s="141"/>
    </row>
    <row r="28" spans="2:76" ht="30" customHeight="1">
      <c r="B28" s="65" t="s">
        <v>4</v>
      </c>
      <c r="C28" s="20" t="s">
        <v>5</v>
      </c>
      <c r="D28" s="43">
        <f>SUM(D29,D37)</f>
        <v>481</v>
      </c>
      <c r="E28" s="45">
        <f>SUM(E29,E37)</f>
        <v>512</v>
      </c>
      <c r="F28" s="167">
        <f aca="true" t="shared" si="30" ref="F28:X28">SUM(F29,F37)</f>
        <v>31</v>
      </c>
      <c r="G28" s="157">
        <f aca="true" t="shared" si="31" ref="G28:G35">F28/D28*100</f>
        <v>6.4449064449064455</v>
      </c>
      <c r="H28" s="151">
        <f aca="true" t="shared" si="32" ref="H28:H35">E28/E7*100</f>
        <v>2.7141645462256148</v>
      </c>
      <c r="I28" s="125">
        <f t="shared" si="30"/>
        <v>281</v>
      </c>
      <c r="J28" s="45">
        <f t="shared" si="30"/>
        <v>245</v>
      </c>
      <c r="K28" s="167">
        <f t="shared" si="30"/>
        <v>-36</v>
      </c>
      <c r="L28" s="186">
        <f aca="true" t="shared" si="33" ref="L28:L35">K28/I28*100</f>
        <v>-12.811387900355871</v>
      </c>
      <c r="M28" s="187">
        <f aca="true" t="shared" si="34" ref="M28:M35">J28/E7*100</f>
        <v>1.2987701441899915</v>
      </c>
      <c r="N28" s="126">
        <f t="shared" si="30"/>
        <v>126</v>
      </c>
      <c r="O28" s="45">
        <f t="shared" si="30"/>
        <v>121</v>
      </c>
      <c r="P28" s="167">
        <f t="shared" si="30"/>
        <v>-5</v>
      </c>
      <c r="Q28" s="209">
        <f>P28/N28*100</f>
        <v>-3.968253968253968</v>
      </c>
      <c r="R28" s="167">
        <f t="shared" si="30"/>
        <v>0</v>
      </c>
      <c r="S28" s="167">
        <f t="shared" si="30"/>
        <v>0</v>
      </c>
      <c r="T28" s="167">
        <f t="shared" si="30"/>
        <v>0</v>
      </c>
      <c r="U28" s="151">
        <f aca="true" t="shared" si="35" ref="U28:U35">O28/E7*100</f>
        <v>0.6414334181509754</v>
      </c>
      <c r="V28" s="125">
        <f t="shared" si="30"/>
        <v>41</v>
      </c>
      <c r="W28" s="45">
        <f t="shared" si="30"/>
        <v>30</v>
      </c>
      <c r="X28" s="151">
        <f t="shared" si="30"/>
        <v>-11</v>
      </c>
      <c r="Y28" s="228">
        <f>X28/V28*100</f>
        <v>-26.82926829268293</v>
      </c>
      <c r="Z28" s="187">
        <f aca="true" t="shared" si="36" ref="Z28:Z35">W28/E7*100</f>
        <v>0.1590330788804071</v>
      </c>
      <c r="AA28" s="2"/>
      <c r="AB28" s="2"/>
      <c r="AC28" s="141"/>
      <c r="AD28" s="141"/>
      <c r="AE28" s="141"/>
      <c r="AF28" s="141"/>
      <c r="AG28" s="8"/>
      <c r="AH28" s="8"/>
      <c r="AI28" s="8"/>
      <c r="AJ28" s="8"/>
      <c r="AK28" s="8"/>
      <c r="AL28" s="9"/>
      <c r="AM28" s="9"/>
      <c r="AN28" s="2"/>
      <c r="AO28" s="2"/>
      <c r="AP28" s="10"/>
      <c r="AQ28" s="2"/>
      <c r="BX28" s="2"/>
    </row>
    <row r="29" spans="2:43" ht="30" customHeight="1">
      <c r="B29" s="19"/>
      <c r="C29" s="20" t="s">
        <v>6</v>
      </c>
      <c r="D29" s="57">
        <f aca="true" t="shared" si="37" ref="D29:K29">SUM(D30:D35)</f>
        <v>157</v>
      </c>
      <c r="E29" s="53">
        <f t="shared" si="37"/>
        <v>150</v>
      </c>
      <c r="F29" s="168">
        <f t="shared" si="37"/>
        <v>-7</v>
      </c>
      <c r="G29" s="157">
        <f t="shared" si="31"/>
        <v>-4.45859872611465</v>
      </c>
      <c r="H29" s="152">
        <f t="shared" si="32"/>
        <v>4.373177842565598</v>
      </c>
      <c r="I29" s="81">
        <f t="shared" si="37"/>
        <v>99</v>
      </c>
      <c r="J29" s="53">
        <f t="shared" si="37"/>
        <v>86</v>
      </c>
      <c r="K29" s="157">
        <f t="shared" si="37"/>
        <v>-13</v>
      </c>
      <c r="L29" s="188">
        <f t="shared" si="33"/>
        <v>-13.131313131313133</v>
      </c>
      <c r="M29" s="181">
        <f t="shared" si="34"/>
        <v>2.507288629737609</v>
      </c>
      <c r="N29" s="54">
        <f>SUM(N30:N36)</f>
        <v>52</v>
      </c>
      <c r="O29" s="53">
        <f>SUM(O30:O35)</f>
        <v>34</v>
      </c>
      <c r="P29" s="157">
        <f>SUM(P30:P35)</f>
        <v>-18</v>
      </c>
      <c r="Q29" s="209">
        <f>P29/N29*100</f>
        <v>-34.61538461538461</v>
      </c>
      <c r="R29" s="141"/>
      <c r="S29" s="141"/>
      <c r="T29" s="141"/>
      <c r="U29" s="205">
        <f t="shared" si="35"/>
        <v>0.9912536443148687</v>
      </c>
      <c r="V29" s="25">
        <f>SUM(V30:V36)</f>
        <v>10</v>
      </c>
      <c r="W29" s="53">
        <f>SUM(W30:W35)</f>
        <v>6</v>
      </c>
      <c r="X29" s="168">
        <f>SUM(X30:X35)</f>
        <v>-4</v>
      </c>
      <c r="Y29" s="228">
        <f>X29/V29*100</f>
        <v>-40</v>
      </c>
      <c r="Z29" s="232">
        <f t="shared" si="36"/>
        <v>0.1749271137026239</v>
      </c>
      <c r="AA29" s="2"/>
      <c r="AB29" s="2"/>
      <c r="AC29" s="141"/>
      <c r="AD29" s="141"/>
      <c r="AE29" s="141"/>
      <c r="AF29" s="141"/>
      <c r="AG29" s="71"/>
      <c r="AH29" s="71"/>
      <c r="AI29" s="71"/>
      <c r="AJ29" s="71"/>
      <c r="AK29" s="71"/>
      <c r="AL29" s="71"/>
      <c r="AM29" s="71"/>
      <c r="AN29" s="94"/>
      <c r="AO29" s="94"/>
      <c r="AP29" s="94"/>
      <c r="AQ29" s="2"/>
    </row>
    <row r="30" spans="2:43" ht="30" customHeight="1">
      <c r="B30" s="65">
        <v>49</v>
      </c>
      <c r="C30" s="20" t="s">
        <v>8</v>
      </c>
      <c r="D30" s="57">
        <v>3</v>
      </c>
      <c r="E30" s="53">
        <v>2</v>
      </c>
      <c r="F30" s="168">
        <f aca="true" t="shared" si="38" ref="F30:F35">E30-D30</f>
        <v>-1</v>
      </c>
      <c r="G30" s="157">
        <f t="shared" si="31"/>
        <v>-33.33333333333333</v>
      </c>
      <c r="H30" s="168">
        <f t="shared" si="32"/>
        <v>14.285714285714285</v>
      </c>
      <c r="I30" s="66">
        <v>2</v>
      </c>
      <c r="J30" s="67">
        <v>0</v>
      </c>
      <c r="K30" s="168">
        <f aca="true" t="shared" si="39" ref="K30:K35">J30-I30</f>
        <v>-2</v>
      </c>
      <c r="L30" s="175">
        <f t="shared" si="33"/>
        <v>-100</v>
      </c>
      <c r="M30" s="176">
        <f t="shared" si="34"/>
        <v>0</v>
      </c>
      <c r="N30" s="69">
        <v>0</v>
      </c>
      <c r="O30" s="72">
        <v>0</v>
      </c>
      <c r="P30" s="218">
        <f aca="true" t="shared" si="40" ref="P30:P35">O30-N30</f>
        <v>0</v>
      </c>
      <c r="Q30" s="209">
        <v>0</v>
      </c>
      <c r="R30" s="141"/>
      <c r="S30" s="141"/>
      <c r="T30" s="141"/>
      <c r="U30" s="205">
        <f t="shared" si="35"/>
        <v>0</v>
      </c>
      <c r="V30" s="25">
        <v>0</v>
      </c>
      <c r="W30" s="61">
        <v>0</v>
      </c>
      <c r="X30" s="205">
        <v>0</v>
      </c>
      <c r="Y30" s="228">
        <v>0</v>
      </c>
      <c r="Z30" s="233">
        <f t="shared" si="36"/>
        <v>0</v>
      </c>
      <c r="AA30" s="2"/>
      <c r="AB30" s="2"/>
      <c r="AC30" s="141"/>
      <c r="AD30" s="141"/>
      <c r="AE30" s="141"/>
      <c r="AF30" s="141"/>
      <c r="AG30" s="71"/>
      <c r="AH30" s="71"/>
      <c r="AI30" s="71"/>
      <c r="AJ30" s="71"/>
      <c r="AK30" s="71"/>
      <c r="AL30" s="71"/>
      <c r="AM30" s="71"/>
      <c r="AN30" s="94"/>
      <c r="AO30" s="94"/>
      <c r="AP30" s="94"/>
      <c r="AQ30" s="48"/>
    </row>
    <row r="31" spans="2:43" ht="30" customHeight="1">
      <c r="B31" s="65">
        <v>50</v>
      </c>
      <c r="C31" s="20" t="s">
        <v>10</v>
      </c>
      <c r="D31" s="57">
        <v>2</v>
      </c>
      <c r="E31" s="53">
        <v>5</v>
      </c>
      <c r="F31" s="168">
        <f t="shared" si="38"/>
        <v>3</v>
      </c>
      <c r="G31" s="152">
        <f t="shared" si="31"/>
        <v>150</v>
      </c>
      <c r="H31" s="152">
        <f t="shared" si="32"/>
        <v>4.23728813559322</v>
      </c>
      <c r="I31" s="81">
        <v>4</v>
      </c>
      <c r="J31" s="53">
        <v>3</v>
      </c>
      <c r="K31" s="168">
        <f t="shared" si="39"/>
        <v>-1</v>
      </c>
      <c r="L31" s="188">
        <f t="shared" si="33"/>
        <v>-25</v>
      </c>
      <c r="M31" s="181">
        <f t="shared" si="34"/>
        <v>2.5423728813559325</v>
      </c>
      <c r="N31" s="69">
        <v>1</v>
      </c>
      <c r="O31" s="46">
        <v>2</v>
      </c>
      <c r="P31" s="218">
        <f t="shared" si="40"/>
        <v>1</v>
      </c>
      <c r="Q31" s="209">
        <f>P31/N31*100</f>
        <v>100</v>
      </c>
      <c r="R31" s="141"/>
      <c r="S31" s="141"/>
      <c r="T31" s="141"/>
      <c r="U31" s="205">
        <f t="shared" si="35"/>
        <v>1.694915254237288</v>
      </c>
      <c r="V31" s="25">
        <v>1</v>
      </c>
      <c r="W31" s="61">
        <v>0</v>
      </c>
      <c r="X31" s="205">
        <f>W31-V31</f>
        <v>-1</v>
      </c>
      <c r="Y31" s="228">
        <f>X31/V31*100</f>
        <v>-100</v>
      </c>
      <c r="Z31" s="233">
        <f t="shared" si="36"/>
        <v>0</v>
      </c>
      <c r="AA31" s="2"/>
      <c r="AB31" s="2"/>
      <c r="AC31" s="141"/>
      <c r="AD31" s="141"/>
      <c r="AE31" s="141"/>
      <c r="AF31" s="141"/>
      <c r="AG31" s="71"/>
      <c r="AH31" s="71"/>
      <c r="AI31" s="71"/>
      <c r="AJ31" s="71"/>
      <c r="AK31" s="71"/>
      <c r="AL31" s="71"/>
      <c r="AM31" s="71"/>
      <c r="AN31" s="94"/>
      <c r="AO31" s="94"/>
      <c r="AP31" s="94"/>
      <c r="AQ31" s="48"/>
    </row>
    <row r="32" spans="2:43" ht="30" customHeight="1" thickBot="1">
      <c r="B32" s="65">
        <v>51</v>
      </c>
      <c r="C32" s="20" t="s">
        <v>12</v>
      </c>
      <c r="D32" s="57">
        <v>57</v>
      </c>
      <c r="E32" s="53">
        <v>58</v>
      </c>
      <c r="F32" s="168">
        <f t="shared" si="38"/>
        <v>1</v>
      </c>
      <c r="G32" s="152">
        <f t="shared" si="31"/>
        <v>1.7543859649122806</v>
      </c>
      <c r="H32" s="152">
        <f t="shared" si="32"/>
        <v>5.817452357071214</v>
      </c>
      <c r="I32" s="81">
        <v>42</v>
      </c>
      <c r="J32" s="53">
        <v>36</v>
      </c>
      <c r="K32" s="168">
        <f t="shared" si="39"/>
        <v>-6</v>
      </c>
      <c r="L32" s="188">
        <f t="shared" si="33"/>
        <v>-14.285714285714285</v>
      </c>
      <c r="M32" s="181">
        <f t="shared" si="34"/>
        <v>3.6108324974924777</v>
      </c>
      <c r="N32" s="46">
        <v>21</v>
      </c>
      <c r="O32" s="53">
        <v>15</v>
      </c>
      <c r="P32" s="204">
        <f t="shared" si="40"/>
        <v>-6</v>
      </c>
      <c r="Q32" s="209">
        <f>P32/N32*100</f>
        <v>-28.57142857142857</v>
      </c>
      <c r="R32" s="141"/>
      <c r="S32" s="141"/>
      <c r="T32" s="141"/>
      <c r="U32" s="141">
        <f t="shared" si="35"/>
        <v>1.5045135406218655</v>
      </c>
      <c r="V32" s="25">
        <v>2</v>
      </c>
      <c r="W32" s="61">
        <v>2</v>
      </c>
      <c r="X32" s="205">
        <f>W32-V32</f>
        <v>0</v>
      </c>
      <c r="Y32" s="228">
        <f>X32/V32*100</f>
        <v>0</v>
      </c>
      <c r="Z32" s="233">
        <f t="shared" si="36"/>
        <v>0.20060180541624875</v>
      </c>
      <c r="AA32" s="2"/>
      <c r="AB32" s="2"/>
      <c r="AC32" s="141"/>
      <c r="AD32" s="141"/>
      <c r="AE32" s="141"/>
      <c r="AF32" s="141"/>
      <c r="AG32" s="71"/>
      <c r="AH32" s="71"/>
      <c r="AI32" s="71"/>
      <c r="AJ32" s="71"/>
      <c r="AK32" s="71"/>
      <c r="AL32" s="71"/>
      <c r="AM32" s="71"/>
      <c r="AN32" s="94"/>
      <c r="AO32" s="94"/>
      <c r="AP32" s="127"/>
      <c r="AQ32" s="128"/>
    </row>
    <row r="33" spans="2:43" ht="30" customHeight="1">
      <c r="B33" s="65">
        <v>52</v>
      </c>
      <c r="C33" s="20" t="s">
        <v>14</v>
      </c>
      <c r="D33" s="129">
        <v>31</v>
      </c>
      <c r="E33" s="53">
        <v>29</v>
      </c>
      <c r="F33" s="168">
        <f t="shared" si="38"/>
        <v>-2</v>
      </c>
      <c r="G33" s="152">
        <f t="shared" si="31"/>
        <v>-6.451612903225806</v>
      </c>
      <c r="H33" s="152">
        <f t="shared" si="32"/>
        <v>3.820816864295125</v>
      </c>
      <c r="I33" s="81">
        <v>20</v>
      </c>
      <c r="J33" s="53">
        <v>19</v>
      </c>
      <c r="K33" s="168">
        <f t="shared" si="39"/>
        <v>-1</v>
      </c>
      <c r="L33" s="188">
        <f t="shared" si="33"/>
        <v>-5</v>
      </c>
      <c r="M33" s="181">
        <f t="shared" si="34"/>
        <v>2.503293807641634</v>
      </c>
      <c r="N33" s="54">
        <v>7</v>
      </c>
      <c r="O33" s="130">
        <v>3</v>
      </c>
      <c r="P33" s="218">
        <f t="shared" si="40"/>
        <v>-4</v>
      </c>
      <c r="Q33" s="209">
        <f>P33/N33*100</f>
        <v>-57.14285714285714</v>
      </c>
      <c r="R33" s="219"/>
      <c r="S33" s="219"/>
      <c r="T33" s="219"/>
      <c r="U33" s="205">
        <f t="shared" si="35"/>
        <v>0.3952569169960474</v>
      </c>
      <c r="V33" s="25">
        <v>1</v>
      </c>
      <c r="W33" s="61">
        <v>1</v>
      </c>
      <c r="X33" s="205">
        <f>W33-V33</f>
        <v>0</v>
      </c>
      <c r="Y33" s="228">
        <f>X33/V33*100</f>
        <v>0</v>
      </c>
      <c r="Z33" s="233">
        <f t="shared" si="36"/>
        <v>0.13175230566534915</v>
      </c>
      <c r="AA33" s="2"/>
      <c r="AB33" s="2"/>
      <c r="AC33" s="141"/>
      <c r="AD33" s="141"/>
      <c r="AE33" s="141"/>
      <c r="AF33" s="141"/>
      <c r="AG33" s="46"/>
      <c r="AH33" s="46"/>
      <c r="AI33" s="46"/>
      <c r="AJ33" s="46"/>
      <c r="AK33" s="46"/>
      <c r="AL33" s="46"/>
      <c r="AM33" s="46"/>
      <c r="AN33" s="46"/>
      <c r="AO33" s="47"/>
      <c r="AP33" s="46"/>
      <c r="AQ33" s="47"/>
    </row>
    <row r="34" spans="2:43" ht="30" customHeight="1">
      <c r="B34" s="65">
        <v>53</v>
      </c>
      <c r="C34" s="20" t="s">
        <v>16</v>
      </c>
      <c r="D34" s="129">
        <v>42</v>
      </c>
      <c r="E34" s="53">
        <v>30</v>
      </c>
      <c r="F34" s="168">
        <f t="shared" si="38"/>
        <v>-12</v>
      </c>
      <c r="G34" s="152">
        <f t="shared" si="31"/>
        <v>-28.57142857142857</v>
      </c>
      <c r="H34" s="152">
        <f t="shared" si="32"/>
        <v>3.937007874015748</v>
      </c>
      <c r="I34" s="81">
        <v>15</v>
      </c>
      <c r="J34" s="53">
        <v>14</v>
      </c>
      <c r="K34" s="168">
        <f t="shared" si="39"/>
        <v>-1</v>
      </c>
      <c r="L34" s="188">
        <f t="shared" si="33"/>
        <v>-6.666666666666667</v>
      </c>
      <c r="M34" s="181">
        <f t="shared" si="34"/>
        <v>1.837270341207349</v>
      </c>
      <c r="N34" s="54">
        <v>14</v>
      </c>
      <c r="O34" s="130">
        <v>7</v>
      </c>
      <c r="P34" s="218">
        <f t="shared" si="40"/>
        <v>-7</v>
      </c>
      <c r="Q34" s="209">
        <f>P34/N34*100</f>
        <v>-50</v>
      </c>
      <c r="R34" s="141"/>
      <c r="S34" s="141"/>
      <c r="T34" s="141"/>
      <c r="U34" s="205">
        <f t="shared" si="35"/>
        <v>0.9186351706036745</v>
      </c>
      <c r="V34" s="25">
        <v>2</v>
      </c>
      <c r="W34" s="61">
        <v>0</v>
      </c>
      <c r="X34" s="205">
        <f>W34-V34</f>
        <v>-2</v>
      </c>
      <c r="Y34" s="228">
        <f>X34/V34*100</f>
        <v>-100</v>
      </c>
      <c r="Z34" s="233">
        <f t="shared" si="36"/>
        <v>0</v>
      </c>
      <c r="AA34" s="2"/>
      <c r="AB34" s="2"/>
      <c r="AC34" s="141"/>
      <c r="AD34" s="141"/>
      <c r="AE34" s="141"/>
      <c r="AF34" s="141"/>
      <c r="AG34" s="68"/>
      <c r="AH34" s="68"/>
      <c r="AI34" s="68"/>
      <c r="AJ34" s="68"/>
      <c r="AK34" s="68"/>
      <c r="AL34" s="68"/>
      <c r="AM34" s="68"/>
      <c r="AN34" s="72"/>
      <c r="AO34" s="47"/>
      <c r="AP34" s="72"/>
      <c r="AQ34" s="47"/>
    </row>
    <row r="35" spans="2:43" ht="30" customHeight="1">
      <c r="B35" s="84">
        <v>54</v>
      </c>
      <c r="C35" s="131" t="s">
        <v>18</v>
      </c>
      <c r="D35" s="86">
        <v>22</v>
      </c>
      <c r="E35" s="132">
        <v>26</v>
      </c>
      <c r="F35" s="155">
        <f t="shared" si="38"/>
        <v>4</v>
      </c>
      <c r="G35" s="155">
        <f t="shared" si="31"/>
        <v>18.181818181818183</v>
      </c>
      <c r="H35" s="155">
        <f t="shared" si="32"/>
        <v>3.3333333333333335</v>
      </c>
      <c r="I35" s="133">
        <v>16</v>
      </c>
      <c r="J35" s="134">
        <v>14</v>
      </c>
      <c r="K35" s="155">
        <f t="shared" si="39"/>
        <v>-2</v>
      </c>
      <c r="L35" s="189">
        <f t="shared" si="33"/>
        <v>-12.5</v>
      </c>
      <c r="M35" s="190">
        <f t="shared" si="34"/>
        <v>1.7948717948717947</v>
      </c>
      <c r="N35" s="134">
        <v>9</v>
      </c>
      <c r="O35" s="135">
        <v>7</v>
      </c>
      <c r="P35" s="220">
        <f t="shared" si="40"/>
        <v>-2</v>
      </c>
      <c r="Q35" s="221">
        <f>P35/N35*100</f>
        <v>-22.22222222222222</v>
      </c>
      <c r="R35" s="177"/>
      <c r="S35" s="177"/>
      <c r="T35" s="177"/>
      <c r="U35" s="207">
        <f t="shared" si="35"/>
        <v>0.8974358974358974</v>
      </c>
      <c r="V35" s="92">
        <v>4</v>
      </c>
      <c r="W35" s="87">
        <v>3</v>
      </c>
      <c r="X35" s="207">
        <f>W35-V35</f>
        <v>-1</v>
      </c>
      <c r="Y35" s="153">
        <f>X35/V35*100</f>
        <v>-25</v>
      </c>
      <c r="Z35" s="234">
        <f t="shared" si="36"/>
        <v>0.38461538461538464</v>
      </c>
      <c r="AA35" s="2"/>
      <c r="AB35" s="2"/>
      <c r="AC35" s="141"/>
      <c r="AD35" s="141"/>
      <c r="AE35" s="141"/>
      <c r="AF35" s="141"/>
      <c r="AG35" s="68"/>
      <c r="AH35" s="68"/>
      <c r="AI35" s="68"/>
      <c r="AJ35" s="68"/>
      <c r="AK35" s="68"/>
      <c r="AL35" s="68"/>
      <c r="AM35" s="68"/>
      <c r="AN35" s="72"/>
      <c r="AO35" s="47"/>
      <c r="AP35" s="72"/>
      <c r="AQ35" s="47"/>
    </row>
    <row r="36" spans="2:43" s="2" customFormat="1" ht="12.75" customHeight="1">
      <c r="B36" s="65" t="s">
        <v>4</v>
      </c>
      <c r="C36" s="20" t="s">
        <v>4</v>
      </c>
      <c r="D36" s="57"/>
      <c r="E36" s="62"/>
      <c r="F36" s="141"/>
      <c r="G36" s="152"/>
      <c r="H36" s="152"/>
      <c r="I36" s="66"/>
      <c r="J36" s="67"/>
      <c r="K36" s="191"/>
      <c r="L36" s="170"/>
      <c r="M36" s="192"/>
      <c r="O36" s="62"/>
      <c r="P36" s="205"/>
      <c r="Q36" s="222"/>
      <c r="R36" s="141"/>
      <c r="S36" s="141"/>
      <c r="T36" s="141"/>
      <c r="U36" s="205"/>
      <c r="V36" s="25"/>
      <c r="W36" s="61"/>
      <c r="X36" s="205"/>
      <c r="Y36" s="228"/>
      <c r="Z36" s="233"/>
      <c r="AC36" s="141"/>
      <c r="AD36" s="141"/>
      <c r="AE36" s="141"/>
      <c r="AF36" s="141"/>
      <c r="AG36" s="46"/>
      <c r="AH36" s="46"/>
      <c r="AI36" s="46"/>
      <c r="AJ36" s="46"/>
      <c r="AK36" s="46"/>
      <c r="AL36" s="46"/>
      <c r="AM36" s="46"/>
      <c r="AN36" s="72"/>
      <c r="AO36" s="47"/>
      <c r="AP36" s="46"/>
      <c r="AQ36" s="47"/>
    </row>
    <row r="37" spans="2:43" ht="30" customHeight="1">
      <c r="B37" s="19"/>
      <c r="C37" s="20" t="s">
        <v>19</v>
      </c>
      <c r="D37" s="57">
        <f aca="true" t="shared" si="41" ref="D37:R37">SUM(D38:D43)</f>
        <v>324</v>
      </c>
      <c r="E37" s="53">
        <f t="shared" si="41"/>
        <v>362</v>
      </c>
      <c r="F37" s="157">
        <f t="shared" si="41"/>
        <v>38</v>
      </c>
      <c r="G37" s="157">
        <f aca="true" t="shared" si="42" ref="G37:G43">F37/D37*100</f>
        <v>11.728395061728394</v>
      </c>
      <c r="H37" s="152">
        <f>E37/E16*100</f>
        <v>2.3454710379681223</v>
      </c>
      <c r="I37" s="57">
        <f t="shared" si="41"/>
        <v>182</v>
      </c>
      <c r="J37" s="53">
        <f t="shared" si="41"/>
        <v>159</v>
      </c>
      <c r="K37" s="157">
        <f t="shared" si="41"/>
        <v>-23</v>
      </c>
      <c r="L37" s="193">
        <f aca="true" t="shared" si="43" ref="L37:L43">K37/I37*100</f>
        <v>-12.637362637362637</v>
      </c>
      <c r="M37" s="194">
        <f aca="true" t="shared" si="44" ref="M37:M43">J37/E16*100</f>
        <v>1.0301930802125179</v>
      </c>
      <c r="N37" s="46">
        <f t="shared" si="41"/>
        <v>74</v>
      </c>
      <c r="O37" s="53">
        <f t="shared" si="41"/>
        <v>87</v>
      </c>
      <c r="P37" s="157">
        <f t="shared" si="41"/>
        <v>13</v>
      </c>
      <c r="Q37" s="209">
        <f>P37/N37*100</f>
        <v>17.56756756756757</v>
      </c>
      <c r="R37" s="157">
        <f t="shared" si="41"/>
        <v>0</v>
      </c>
      <c r="S37" s="141"/>
      <c r="T37" s="141"/>
      <c r="U37" s="152">
        <f aca="true" t="shared" si="45" ref="U37:U43">O37/E16*100</f>
        <v>0.5636905533238306</v>
      </c>
      <c r="V37" s="57">
        <f>SUM(V38:V43)</f>
        <v>31</v>
      </c>
      <c r="W37" s="53">
        <f>SUM(W38:W43)</f>
        <v>24</v>
      </c>
      <c r="X37" s="152">
        <f>SUM(X38:X43)</f>
        <v>-7</v>
      </c>
      <c r="Y37" s="157">
        <f>X37/V37*100</f>
        <v>-22.58064516129032</v>
      </c>
      <c r="Z37" s="232">
        <f aca="true" t="shared" si="46" ref="Z37:Z43">W37/E16*100</f>
        <v>0.15550084229622912</v>
      </c>
      <c r="AA37" s="2"/>
      <c r="AB37" s="2"/>
      <c r="AC37" s="141"/>
      <c r="AD37" s="141"/>
      <c r="AE37" s="141"/>
      <c r="AF37" s="141"/>
      <c r="AG37" s="68"/>
      <c r="AH37" s="68"/>
      <c r="AI37" s="68"/>
      <c r="AJ37" s="68"/>
      <c r="AK37" s="68"/>
      <c r="AL37" s="68"/>
      <c r="AM37" s="68"/>
      <c r="AN37" s="72"/>
      <c r="AO37" s="47"/>
      <c r="AP37" s="72"/>
      <c r="AQ37" s="47"/>
    </row>
    <row r="38" spans="2:43" ht="30" customHeight="1">
      <c r="B38" s="65">
        <v>55</v>
      </c>
      <c r="C38" s="20" t="s">
        <v>21</v>
      </c>
      <c r="D38" s="129">
        <v>3</v>
      </c>
      <c r="E38" s="53">
        <v>3</v>
      </c>
      <c r="F38" s="169">
        <f aca="true" t="shared" si="47" ref="F38:F43">E38-D38</f>
        <v>0</v>
      </c>
      <c r="G38" s="157">
        <f t="shared" si="42"/>
        <v>0</v>
      </c>
      <c r="H38" s="152">
        <f aca="true" t="shared" si="48" ref="H38:H43">E38/E17*100</f>
        <v>3.8461538461538463</v>
      </c>
      <c r="I38" s="81">
        <v>1</v>
      </c>
      <c r="J38" s="53">
        <v>0</v>
      </c>
      <c r="K38" s="157">
        <f aca="true" t="shared" si="49" ref="K38:K43">J38-I38</f>
        <v>-1</v>
      </c>
      <c r="L38" s="193">
        <f t="shared" si="43"/>
        <v>-100</v>
      </c>
      <c r="M38" s="181">
        <f t="shared" si="44"/>
        <v>0</v>
      </c>
      <c r="N38" s="69">
        <v>10</v>
      </c>
      <c r="O38" s="72">
        <v>15</v>
      </c>
      <c r="P38" s="218">
        <f aca="true" t="shared" si="50" ref="P38:P43">O38-N38</f>
        <v>5</v>
      </c>
      <c r="Q38" s="209">
        <f>P38/N38*100</f>
        <v>50</v>
      </c>
      <c r="R38" s="141"/>
      <c r="S38" s="141"/>
      <c r="T38" s="141"/>
      <c r="U38" s="205">
        <f t="shared" si="45"/>
        <v>19.230769230769234</v>
      </c>
      <c r="V38" s="60">
        <v>18</v>
      </c>
      <c r="W38" s="78">
        <v>15</v>
      </c>
      <c r="X38" s="205">
        <f aca="true" t="shared" si="51" ref="X38:X43">W38-V38</f>
        <v>-3</v>
      </c>
      <c r="Y38" s="228">
        <f>X38/V38*100</f>
        <v>-16.666666666666664</v>
      </c>
      <c r="Z38" s="233">
        <f t="shared" si="46"/>
        <v>19.230769230769234</v>
      </c>
      <c r="AA38" s="2"/>
      <c r="AB38" s="2"/>
      <c r="AC38" s="141"/>
      <c r="AD38" s="141"/>
      <c r="AE38" s="141"/>
      <c r="AF38" s="141"/>
      <c r="AG38" s="68"/>
      <c r="AH38" s="68"/>
      <c r="AI38" s="68"/>
      <c r="AJ38" s="68"/>
      <c r="AK38" s="68"/>
      <c r="AL38" s="68"/>
      <c r="AM38" s="68"/>
      <c r="AN38" s="72"/>
      <c r="AO38" s="47"/>
      <c r="AP38" s="72"/>
      <c r="AQ38" s="47"/>
    </row>
    <row r="39" spans="2:43" ht="30" customHeight="1">
      <c r="B39" s="65">
        <v>56</v>
      </c>
      <c r="C39" s="20" t="s">
        <v>23</v>
      </c>
      <c r="D39" s="129">
        <v>10</v>
      </c>
      <c r="E39" s="53">
        <v>12</v>
      </c>
      <c r="F39" s="169">
        <f t="shared" si="47"/>
        <v>2</v>
      </c>
      <c r="G39" s="157">
        <f t="shared" si="42"/>
        <v>20</v>
      </c>
      <c r="H39" s="152">
        <f t="shared" si="48"/>
        <v>0.7075471698113208</v>
      </c>
      <c r="I39" s="81">
        <v>5</v>
      </c>
      <c r="J39" s="53">
        <v>4</v>
      </c>
      <c r="K39" s="157">
        <f t="shared" si="49"/>
        <v>-1</v>
      </c>
      <c r="L39" s="193">
        <f t="shared" si="43"/>
        <v>-20</v>
      </c>
      <c r="M39" s="181">
        <f t="shared" si="44"/>
        <v>0.2358490566037736</v>
      </c>
      <c r="N39" s="54">
        <v>0</v>
      </c>
      <c r="O39" s="130">
        <v>0</v>
      </c>
      <c r="P39" s="218">
        <f t="shared" si="50"/>
        <v>0</v>
      </c>
      <c r="Q39" s="209">
        <v>0</v>
      </c>
      <c r="R39" s="141"/>
      <c r="S39" s="141"/>
      <c r="T39" s="141"/>
      <c r="U39" s="205">
        <f t="shared" si="45"/>
        <v>0</v>
      </c>
      <c r="V39" s="60">
        <v>1</v>
      </c>
      <c r="W39" s="78">
        <v>0</v>
      </c>
      <c r="X39" s="205">
        <f t="shared" si="51"/>
        <v>-1</v>
      </c>
      <c r="Y39" s="228">
        <f>X39/V39*100</f>
        <v>-100</v>
      </c>
      <c r="Z39" s="233">
        <f t="shared" si="46"/>
        <v>0</v>
      </c>
      <c r="AA39" s="2"/>
      <c r="AB39" s="2"/>
      <c r="AC39" s="141"/>
      <c r="AD39" s="141"/>
      <c r="AE39" s="141"/>
      <c r="AF39" s="141"/>
      <c r="AG39" s="46"/>
      <c r="AH39" s="46"/>
      <c r="AI39" s="46"/>
      <c r="AJ39" s="46"/>
      <c r="AK39" s="46"/>
      <c r="AL39" s="46"/>
      <c r="AM39" s="46"/>
      <c r="AN39" s="46"/>
      <c r="AO39" s="47"/>
      <c r="AP39" s="46"/>
      <c r="AQ39" s="47"/>
    </row>
    <row r="40" spans="2:43" ht="30" customHeight="1">
      <c r="B40" s="65">
        <v>57</v>
      </c>
      <c r="C40" s="20" t="s">
        <v>25</v>
      </c>
      <c r="D40" s="129">
        <v>151</v>
      </c>
      <c r="E40" s="53">
        <v>165</v>
      </c>
      <c r="F40" s="169">
        <f t="shared" si="47"/>
        <v>14</v>
      </c>
      <c r="G40" s="157">
        <f t="shared" si="42"/>
        <v>9.271523178807946</v>
      </c>
      <c r="H40" s="152">
        <f t="shared" si="48"/>
        <v>2.783400809716599</v>
      </c>
      <c r="I40" s="81">
        <v>101</v>
      </c>
      <c r="J40" s="53">
        <v>80</v>
      </c>
      <c r="K40" s="157">
        <f t="shared" si="49"/>
        <v>-21</v>
      </c>
      <c r="L40" s="193">
        <f t="shared" si="43"/>
        <v>-20.792079207920793</v>
      </c>
      <c r="M40" s="181">
        <f t="shared" si="44"/>
        <v>1.349527665317139</v>
      </c>
      <c r="N40" s="69">
        <v>41</v>
      </c>
      <c r="O40" s="72">
        <v>38</v>
      </c>
      <c r="P40" s="218">
        <f t="shared" si="50"/>
        <v>-3</v>
      </c>
      <c r="Q40" s="209">
        <f>P40/N40*100</f>
        <v>-7.317073170731707</v>
      </c>
      <c r="R40" s="141"/>
      <c r="S40" s="141"/>
      <c r="T40" s="141"/>
      <c r="U40" s="205">
        <f t="shared" si="45"/>
        <v>0.641025641025641</v>
      </c>
      <c r="V40" s="60">
        <v>7</v>
      </c>
      <c r="W40" s="78">
        <v>2</v>
      </c>
      <c r="X40" s="205">
        <f t="shared" si="51"/>
        <v>-5</v>
      </c>
      <c r="Y40" s="228">
        <f>X40/V40*100</f>
        <v>-71.42857142857143</v>
      </c>
      <c r="Z40" s="233">
        <f t="shared" si="46"/>
        <v>0.033738191632928474</v>
      </c>
      <c r="AA40" s="2"/>
      <c r="AB40" s="2"/>
      <c r="AC40" s="141"/>
      <c r="AD40" s="141"/>
      <c r="AE40" s="141"/>
      <c r="AF40" s="141"/>
      <c r="AG40" s="68"/>
      <c r="AH40" s="68"/>
      <c r="AI40" s="68"/>
      <c r="AJ40" s="68"/>
      <c r="AK40" s="68"/>
      <c r="AL40" s="68"/>
      <c r="AM40" s="68"/>
      <c r="AN40" s="72"/>
      <c r="AO40" s="47"/>
      <c r="AP40" s="72"/>
      <c r="AQ40" s="47"/>
    </row>
    <row r="41" spans="2:43" ht="30" customHeight="1">
      <c r="B41" s="65">
        <v>58</v>
      </c>
      <c r="C41" s="20" t="s">
        <v>27</v>
      </c>
      <c r="D41" s="129">
        <v>23</v>
      </c>
      <c r="E41" s="53">
        <v>20</v>
      </c>
      <c r="F41" s="169">
        <f t="shared" si="47"/>
        <v>-3</v>
      </c>
      <c r="G41" s="157">
        <f t="shared" si="42"/>
        <v>-13.043478260869565</v>
      </c>
      <c r="H41" s="152">
        <f t="shared" si="48"/>
        <v>1.8832391713747645</v>
      </c>
      <c r="I41" s="81">
        <v>4</v>
      </c>
      <c r="J41" s="53">
        <v>8</v>
      </c>
      <c r="K41" s="157">
        <f t="shared" si="49"/>
        <v>4</v>
      </c>
      <c r="L41" s="193">
        <f t="shared" si="43"/>
        <v>100</v>
      </c>
      <c r="M41" s="181">
        <f t="shared" si="44"/>
        <v>0.7532956685499058</v>
      </c>
      <c r="N41" s="69">
        <v>4</v>
      </c>
      <c r="O41" s="72">
        <v>6</v>
      </c>
      <c r="P41" s="218">
        <f t="shared" si="50"/>
        <v>2</v>
      </c>
      <c r="Q41" s="209">
        <f>P41/N41*100</f>
        <v>50</v>
      </c>
      <c r="R41" s="141"/>
      <c r="S41" s="141"/>
      <c r="T41" s="141"/>
      <c r="U41" s="205">
        <f t="shared" si="45"/>
        <v>0.5649717514124294</v>
      </c>
      <c r="V41" s="60">
        <v>0</v>
      </c>
      <c r="W41" s="78">
        <v>2</v>
      </c>
      <c r="X41" s="205">
        <f t="shared" si="51"/>
        <v>2</v>
      </c>
      <c r="Y41" s="228">
        <v>0</v>
      </c>
      <c r="Z41" s="233">
        <f t="shared" si="46"/>
        <v>0.18832391713747645</v>
      </c>
      <c r="AA41" s="2"/>
      <c r="AB41" s="2"/>
      <c r="AC41" s="141"/>
      <c r="AD41" s="141"/>
      <c r="AE41" s="141"/>
      <c r="AF41" s="141"/>
      <c r="AG41" s="68"/>
      <c r="AH41" s="68"/>
      <c r="AI41" s="68"/>
      <c r="AJ41" s="68"/>
      <c r="AK41" s="68"/>
      <c r="AL41" s="68"/>
      <c r="AM41" s="68"/>
      <c r="AN41" s="72"/>
      <c r="AO41" s="47"/>
      <c r="AP41" s="72"/>
      <c r="AQ41" s="47"/>
    </row>
    <row r="42" spans="2:43" ht="30" customHeight="1">
      <c r="B42" s="65">
        <v>59</v>
      </c>
      <c r="C42" s="20" t="s">
        <v>29</v>
      </c>
      <c r="D42" s="129">
        <v>27</v>
      </c>
      <c r="E42" s="53">
        <v>32</v>
      </c>
      <c r="F42" s="169">
        <f t="shared" si="47"/>
        <v>5</v>
      </c>
      <c r="G42" s="157">
        <f t="shared" si="42"/>
        <v>18.51851851851852</v>
      </c>
      <c r="H42" s="152">
        <f t="shared" si="48"/>
        <v>2.346041055718475</v>
      </c>
      <c r="I42" s="81">
        <v>12</v>
      </c>
      <c r="J42" s="54">
        <v>9</v>
      </c>
      <c r="K42" s="157">
        <f t="shared" si="49"/>
        <v>-3</v>
      </c>
      <c r="L42" s="193">
        <f t="shared" si="43"/>
        <v>-25</v>
      </c>
      <c r="M42" s="181">
        <f t="shared" si="44"/>
        <v>0.6598240469208211</v>
      </c>
      <c r="N42" s="54">
        <v>6</v>
      </c>
      <c r="O42" s="115">
        <v>10</v>
      </c>
      <c r="P42" s="218">
        <f t="shared" si="50"/>
        <v>4</v>
      </c>
      <c r="Q42" s="209">
        <f>P42/N42*100</f>
        <v>66.66666666666666</v>
      </c>
      <c r="R42" s="141"/>
      <c r="S42" s="141"/>
      <c r="T42" s="141"/>
      <c r="U42" s="205">
        <f t="shared" si="45"/>
        <v>0.7331378299120235</v>
      </c>
      <c r="V42" s="60">
        <v>0</v>
      </c>
      <c r="W42" s="78">
        <v>0</v>
      </c>
      <c r="X42" s="205">
        <f t="shared" si="51"/>
        <v>0</v>
      </c>
      <c r="Y42" s="228">
        <v>0</v>
      </c>
      <c r="Z42" s="233">
        <f t="shared" si="46"/>
        <v>0</v>
      </c>
      <c r="AA42" s="2"/>
      <c r="AB42" s="2"/>
      <c r="AC42" s="141"/>
      <c r="AD42" s="141"/>
      <c r="AE42" s="141"/>
      <c r="AF42" s="141"/>
      <c r="AG42" s="46"/>
      <c r="AH42" s="46"/>
      <c r="AI42" s="46"/>
      <c r="AJ42" s="46"/>
      <c r="AK42" s="46"/>
      <c r="AL42" s="46"/>
      <c r="AM42" s="46"/>
      <c r="AN42" s="46"/>
      <c r="AO42" s="47"/>
      <c r="AP42" s="46"/>
      <c r="AQ42" s="47"/>
    </row>
    <row r="43" spans="2:43" ht="30" customHeight="1" thickBot="1">
      <c r="B43" s="37">
        <v>60</v>
      </c>
      <c r="C43" s="40" t="s">
        <v>31</v>
      </c>
      <c r="D43" s="117">
        <v>110</v>
      </c>
      <c r="E43" s="118">
        <v>130</v>
      </c>
      <c r="F43" s="158">
        <f t="shared" si="47"/>
        <v>20</v>
      </c>
      <c r="G43" s="158">
        <f t="shared" si="42"/>
        <v>18.181818181818183</v>
      </c>
      <c r="H43" s="159">
        <f t="shared" si="48"/>
        <v>2.4500565397663023</v>
      </c>
      <c r="I43" s="119">
        <v>59</v>
      </c>
      <c r="J43" s="118">
        <v>58</v>
      </c>
      <c r="K43" s="158">
        <f t="shared" si="49"/>
        <v>-1</v>
      </c>
      <c r="L43" s="195">
        <f t="shared" si="43"/>
        <v>-1.694915254237288</v>
      </c>
      <c r="M43" s="183">
        <f t="shared" si="44"/>
        <v>1.0931021485111194</v>
      </c>
      <c r="N43" s="120">
        <v>13</v>
      </c>
      <c r="O43" s="121">
        <v>18</v>
      </c>
      <c r="P43" s="223">
        <f t="shared" si="50"/>
        <v>5</v>
      </c>
      <c r="Q43" s="212">
        <f>P43/N43*100</f>
        <v>38.46153846153847</v>
      </c>
      <c r="R43" s="213"/>
      <c r="S43" s="213"/>
      <c r="T43" s="213"/>
      <c r="U43" s="224">
        <f t="shared" si="45"/>
        <v>0.3392385978137957</v>
      </c>
      <c r="V43" s="122">
        <v>5</v>
      </c>
      <c r="W43" s="99">
        <v>5</v>
      </c>
      <c r="X43" s="224">
        <f t="shared" si="51"/>
        <v>0</v>
      </c>
      <c r="Y43" s="231">
        <f>X43/V43*100</f>
        <v>0</v>
      </c>
      <c r="Z43" s="235">
        <f t="shared" si="46"/>
        <v>0.09423294383716548</v>
      </c>
      <c r="AA43" s="2"/>
      <c r="AB43" s="2"/>
      <c r="AC43" s="141"/>
      <c r="AD43" s="141"/>
      <c r="AE43" s="141"/>
      <c r="AF43" s="141"/>
      <c r="AG43" s="68"/>
      <c r="AH43" s="68"/>
      <c r="AI43" s="68"/>
      <c r="AJ43" s="68"/>
      <c r="AK43" s="68"/>
      <c r="AL43" s="68"/>
      <c r="AM43" s="68"/>
      <c r="AN43" s="72"/>
      <c r="AO43" s="47"/>
      <c r="AP43" s="72"/>
      <c r="AQ43" s="47"/>
    </row>
    <row r="44" spans="9:43" ht="30" customHeight="1">
      <c r="I44" s="2"/>
      <c r="J44" s="47"/>
      <c r="K44" s="141"/>
      <c r="L44" s="193"/>
      <c r="M44" s="193"/>
      <c r="N44" s="2"/>
      <c r="O44" s="83"/>
      <c r="P44" s="141"/>
      <c r="Q44" s="141"/>
      <c r="R44" s="141"/>
      <c r="S44" s="225"/>
      <c r="T44" s="225"/>
      <c r="U44" s="225"/>
      <c r="V44" s="3"/>
      <c r="W44" s="46"/>
      <c r="X44" s="193"/>
      <c r="Y44" s="168"/>
      <c r="Z44" s="168"/>
      <c r="AA44" s="68"/>
      <c r="AB44" s="68"/>
      <c r="AC44" s="168"/>
      <c r="AD44" s="141"/>
      <c r="AE44" s="168"/>
      <c r="AF44" s="168"/>
      <c r="AG44" s="68"/>
      <c r="AH44" s="68"/>
      <c r="AI44" s="68"/>
      <c r="AJ44" s="68"/>
      <c r="AK44" s="68"/>
      <c r="AL44" s="68"/>
      <c r="AM44" s="68"/>
      <c r="AN44" s="72"/>
      <c r="AO44" s="47"/>
      <c r="AP44" s="72"/>
      <c r="AQ44" s="47"/>
    </row>
    <row r="45" spans="9:43" ht="30" customHeight="1">
      <c r="I45" s="2"/>
      <c r="J45" s="47"/>
      <c r="K45" s="141"/>
      <c r="L45" s="193"/>
      <c r="M45" s="193"/>
      <c r="N45" s="2"/>
      <c r="O45" s="47"/>
      <c r="P45" s="141"/>
      <c r="Q45" s="141"/>
      <c r="R45" s="141"/>
      <c r="S45" s="225"/>
      <c r="T45" s="225"/>
      <c r="U45" s="225"/>
      <c r="V45" s="3"/>
      <c r="W45" s="46"/>
      <c r="X45" s="193"/>
      <c r="Y45" s="168"/>
      <c r="Z45" s="168"/>
      <c r="AA45" s="68"/>
      <c r="AB45" s="68"/>
      <c r="AC45" s="168"/>
      <c r="AD45" s="141"/>
      <c r="AE45" s="168"/>
      <c r="AF45" s="168"/>
      <c r="AG45" s="68"/>
      <c r="AH45" s="68"/>
      <c r="AI45" s="68"/>
      <c r="AJ45" s="68"/>
      <c r="AK45" s="68"/>
      <c r="AL45" s="68"/>
      <c r="AM45" s="68"/>
      <c r="AN45" s="72"/>
      <c r="AO45" s="47"/>
      <c r="AP45" s="72"/>
      <c r="AQ45" s="47"/>
    </row>
    <row r="46" spans="9:43" ht="30" customHeight="1">
      <c r="I46" s="2"/>
      <c r="J46" s="47"/>
      <c r="K46" s="141"/>
      <c r="L46" s="193"/>
      <c r="M46" s="193"/>
      <c r="N46" s="2"/>
      <c r="O46" s="47"/>
      <c r="P46" s="141"/>
      <c r="Q46" s="141"/>
      <c r="R46" s="141"/>
      <c r="S46" s="225"/>
      <c r="T46" s="225"/>
      <c r="U46" s="225"/>
      <c r="V46" s="3"/>
      <c r="W46" s="46"/>
      <c r="X46" s="193"/>
      <c r="Y46" s="168"/>
      <c r="Z46" s="168"/>
      <c r="AA46" s="68"/>
      <c r="AB46" s="68"/>
      <c r="AC46" s="168"/>
      <c r="AD46" s="141"/>
      <c r="AE46" s="168"/>
      <c r="AF46" s="168"/>
      <c r="AG46" s="68"/>
      <c r="AH46" s="68"/>
      <c r="AI46" s="68"/>
      <c r="AJ46" s="68"/>
      <c r="AK46" s="68"/>
      <c r="AL46" s="68"/>
      <c r="AM46" s="68"/>
      <c r="AN46" s="72"/>
      <c r="AO46" s="47"/>
      <c r="AP46" s="72"/>
      <c r="AQ46" s="47"/>
    </row>
    <row r="47" spans="9:43" ht="30" customHeight="1">
      <c r="I47" s="2"/>
      <c r="J47" s="2"/>
      <c r="K47" s="141"/>
      <c r="L47" s="170"/>
      <c r="M47" s="141"/>
      <c r="N47" s="2"/>
      <c r="O47" s="2"/>
      <c r="P47" s="141"/>
      <c r="Q47" s="141"/>
      <c r="R47" s="141"/>
      <c r="S47" s="225"/>
      <c r="T47" s="225"/>
      <c r="U47" s="225"/>
      <c r="V47" s="3"/>
      <c r="W47" s="46"/>
      <c r="X47" s="193"/>
      <c r="Y47" s="168"/>
      <c r="Z47" s="168"/>
      <c r="AA47" s="46"/>
      <c r="AB47" s="46"/>
      <c r="AC47" s="168"/>
      <c r="AD47" s="168"/>
      <c r="AE47" s="168"/>
      <c r="AF47" s="168"/>
      <c r="AG47" s="46"/>
      <c r="AH47" s="46"/>
      <c r="AI47" s="46"/>
      <c r="AJ47" s="46"/>
      <c r="AK47" s="46"/>
      <c r="AL47" s="46"/>
      <c r="AM47" s="46"/>
      <c r="AN47" s="46"/>
      <c r="AO47" s="47"/>
      <c r="AP47" s="46"/>
      <c r="AQ47" s="47"/>
    </row>
    <row r="48" spans="9:43" ht="30" customHeight="1">
      <c r="I48" s="2"/>
      <c r="J48" s="2"/>
      <c r="K48" s="141"/>
      <c r="L48" s="170"/>
      <c r="M48" s="141"/>
      <c r="N48" s="2"/>
      <c r="O48" s="2"/>
      <c r="P48" s="141"/>
      <c r="Q48" s="141"/>
      <c r="R48" s="141"/>
      <c r="S48" s="225"/>
      <c r="T48" s="225"/>
      <c r="U48" s="225"/>
      <c r="V48" s="3"/>
      <c r="W48" s="46"/>
      <c r="X48" s="193"/>
      <c r="Y48" s="168"/>
      <c r="Z48" s="168"/>
      <c r="AA48" s="68"/>
      <c r="AB48" s="68"/>
      <c r="AC48" s="168"/>
      <c r="AD48" s="141"/>
      <c r="AE48" s="168"/>
      <c r="AF48" s="168"/>
      <c r="AG48" s="68"/>
      <c r="AH48" s="68"/>
      <c r="AI48" s="68"/>
      <c r="AJ48" s="68"/>
      <c r="AK48" s="68"/>
      <c r="AL48" s="68"/>
      <c r="AM48" s="68"/>
      <c r="AN48" s="72"/>
      <c r="AO48" s="47"/>
      <c r="AP48" s="72"/>
      <c r="AQ48" s="47"/>
    </row>
    <row r="49" spans="9:43" ht="30" customHeight="1">
      <c r="I49" s="2"/>
      <c r="J49" s="2"/>
      <c r="K49" s="141"/>
      <c r="L49" s="170"/>
      <c r="M49" s="141"/>
      <c r="N49" s="2"/>
      <c r="O49" s="2"/>
      <c r="P49" s="141"/>
      <c r="Q49" s="141"/>
      <c r="R49" s="141"/>
      <c r="S49" s="225"/>
      <c r="T49" s="225"/>
      <c r="U49" s="225"/>
      <c r="V49" s="3"/>
      <c r="W49" s="46"/>
      <c r="X49" s="193"/>
      <c r="Y49" s="168"/>
      <c r="Z49" s="168"/>
      <c r="AA49" s="68"/>
      <c r="AB49" s="68"/>
      <c r="AC49" s="168"/>
      <c r="AD49" s="141"/>
      <c r="AE49" s="168"/>
      <c r="AF49" s="168"/>
      <c r="AG49" s="68"/>
      <c r="AH49" s="68"/>
      <c r="AI49" s="68"/>
      <c r="AJ49" s="68"/>
      <c r="AK49" s="68"/>
      <c r="AL49" s="68"/>
      <c r="AM49" s="68"/>
      <c r="AN49" s="72"/>
      <c r="AO49" s="47"/>
      <c r="AP49" s="72"/>
      <c r="AQ49" s="47"/>
    </row>
    <row r="50" spans="9:43" ht="30" customHeight="1">
      <c r="I50" s="2"/>
      <c r="J50" s="2"/>
      <c r="K50" s="141"/>
      <c r="L50" s="170"/>
      <c r="M50" s="141"/>
      <c r="N50" s="2"/>
      <c r="O50" s="2"/>
      <c r="P50" s="141"/>
      <c r="Q50" s="141"/>
      <c r="R50" s="141"/>
      <c r="S50" s="225"/>
      <c r="T50" s="225"/>
      <c r="U50" s="225"/>
      <c r="V50" s="3"/>
      <c r="W50" s="46"/>
      <c r="X50" s="193"/>
      <c r="Y50" s="168"/>
      <c r="Z50" s="168"/>
      <c r="AA50" s="68"/>
      <c r="AB50" s="68"/>
      <c r="AC50" s="168"/>
      <c r="AD50" s="141"/>
      <c r="AE50" s="168"/>
      <c r="AF50" s="168"/>
      <c r="AG50" s="68"/>
      <c r="AH50" s="68"/>
      <c r="AI50" s="68"/>
      <c r="AJ50" s="68"/>
      <c r="AK50" s="68"/>
      <c r="AL50" s="68"/>
      <c r="AM50" s="68"/>
      <c r="AN50" s="72"/>
      <c r="AO50" s="47"/>
      <c r="AP50" s="72"/>
      <c r="AQ50" s="47"/>
    </row>
    <row r="51" spans="9:43" ht="30" customHeight="1">
      <c r="I51" s="2"/>
      <c r="J51" s="2"/>
      <c r="K51" s="141"/>
      <c r="L51" s="170"/>
      <c r="M51" s="141"/>
      <c r="N51" s="2"/>
      <c r="O51" s="2"/>
      <c r="P51" s="141"/>
      <c r="Q51" s="141"/>
      <c r="R51" s="141"/>
      <c r="S51" s="225"/>
      <c r="T51" s="225"/>
      <c r="U51" s="225"/>
      <c r="V51" s="3"/>
      <c r="W51" s="46"/>
      <c r="X51" s="193"/>
      <c r="Y51" s="168"/>
      <c r="Z51" s="168"/>
      <c r="AA51" s="68"/>
      <c r="AB51" s="68"/>
      <c r="AC51" s="168"/>
      <c r="AD51" s="141"/>
      <c r="AE51" s="168"/>
      <c r="AF51" s="168"/>
      <c r="AG51" s="68"/>
      <c r="AH51" s="68"/>
      <c r="AI51" s="68"/>
      <c r="AJ51" s="68"/>
      <c r="AK51" s="68"/>
      <c r="AL51" s="68"/>
      <c r="AM51" s="68"/>
      <c r="AN51" s="72"/>
      <c r="AO51" s="47"/>
      <c r="AP51" s="72"/>
      <c r="AQ51" s="47"/>
    </row>
    <row r="52" spans="9:43" ht="30" customHeight="1">
      <c r="I52" s="2"/>
      <c r="J52" s="2"/>
      <c r="K52" s="141"/>
      <c r="L52" s="170"/>
      <c r="M52" s="141"/>
      <c r="N52" s="2"/>
      <c r="O52" s="2"/>
      <c r="P52" s="141"/>
      <c r="Q52" s="141"/>
      <c r="R52" s="141"/>
      <c r="S52" s="225"/>
      <c r="T52" s="225"/>
      <c r="U52" s="225"/>
      <c r="V52" s="3"/>
      <c r="W52" s="46"/>
      <c r="X52" s="193"/>
      <c r="Y52" s="168"/>
      <c r="Z52" s="168"/>
      <c r="AA52" s="46"/>
      <c r="AB52" s="46"/>
      <c r="AC52" s="168"/>
      <c r="AD52" s="168"/>
      <c r="AE52" s="168"/>
      <c r="AF52" s="168"/>
      <c r="AG52" s="46"/>
      <c r="AH52" s="46"/>
      <c r="AI52" s="46"/>
      <c r="AJ52" s="46"/>
      <c r="AK52" s="46"/>
      <c r="AL52" s="46"/>
      <c r="AM52" s="46"/>
      <c r="AN52" s="46"/>
      <c r="AO52" s="47"/>
      <c r="AP52" s="46"/>
      <c r="AQ52" s="47"/>
    </row>
    <row r="53" spans="9:43" ht="30" customHeight="1">
      <c r="I53" s="2"/>
      <c r="J53" s="2"/>
      <c r="K53" s="141"/>
      <c r="L53" s="170"/>
      <c r="M53" s="141"/>
      <c r="N53" s="2"/>
      <c r="O53" s="2"/>
      <c r="P53" s="141"/>
      <c r="Q53" s="141"/>
      <c r="R53" s="141"/>
      <c r="S53" s="225"/>
      <c r="T53" s="225"/>
      <c r="U53" s="225"/>
      <c r="V53" s="3"/>
      <c r="W53" s="46"/>
      <c r="X53" s="193"/>
      <c r="Y53" s="168"/>
      <c r="Z53" s="168"/>
      <c r="AA53" s="68"/>
      <c r="AB53" s="68"/>
      <c r="AC53" s="168"/>
      <c r="AD53" s="141"/>
      <c r="AE53" s="168"/>
      <c r="AF53" s="168"/>
      <c r="AG53" s="68"/>
      <c r="AH53" s="68"/>
      <c r="AI53" s="68"/>
      <c r="AJ53" s="68"/>
      <c r="AK53" s="68"/>
      <c r="AL53" s="68"/>
      <c r="AM53" s="68"/>
      <c r="AN53" s="72"/>
      <c r="AO53" s="47"/>
      <c r="AP53" s="72"/>
      <c r="AQ53" s="47"/>
    </row>
    <row r="54" spans="9:43" ht="30" customHeight="1">
      <c r="I54" s="2"/>
      <c r="J54" s="2"/>
      <c r="K54" s="141"/>
      <c r="L54" s="170"/>
      <c r="M54" s="141"/>
      <c r="N54" s="2"/>
      <c r="O54" s="2"/>
      <c r="P54" s="141"/>
      <c r="Q54" s="141"/>
      <c r="R54" s="141"/>
      <c r="S54" s="225"/>
      <c r="T54" s="225"/>
      <c r="U54" s="225"/>
      <c r="V54" s="3"/>
      <c r="W54" s="46"/>
      <c r="X54" s="193"/>
      <c r="Y54" s="168"/>
      <c r="Z54" s="168"/>
      <c r="AA54" s="68"/>
      <c r="AB54" s="68"/>
      <c r="AC54" s="168"/>
      <c r="AD54" s="141"/>
      <c r="AE54" s="168"/>
      <c r="AF54" s="168"/>
      <c r="AG54" s="68"/>
      <c r="AH54" s="68"/>
      <c r="AI54" s="68"/>
      <c r="AJ54" s="68"/>
      <c r="AK54" s="68"/>
      <c r="AL54" s="68"/>
      <c r="AM54" s="68"/>
      <c r="AN54" s="72"/>
      <c r="AO54" s="47"/>
      <c r="AP54" s="72"/>
      <c r="AQ54" s="47"/>
    </row>
    <row r="55" spans="9:43" ht="30" customHeight="1">
      <c r="I55" s="2"/>
      <c r="J55" s="2"/>
      <c r="K55" s="141"/>
      <c r="L55" s="170"/>
      <c r="M55" s="141"/>
      <c r="N55" s="2"/>
      <c r="O55" s="2"/>
      <c r="P55" s="141"/>
      <c r="Q55" s="141"/>
      <c r="R55" s="141"/>
      <c r="S55" s="225"/>
      <c r="T55" s="225"/>
      <c r="U55" s="225"/>
      <c r="V55" s="3"/>
      <c r="W55" s="46"/>
      <c r="X55" s="193"/>
      <c r="Y55" s="168"/>
      <c r="Z55" s="168"/>
      <c r="AA55" s="68"/>
      <c r="AB55" s="68"/>
      <c r="AC55" s="168"/>
      <c r="AD55" s="141"/>
      <c r="AE55" s="168"/>
      <c r="AF55" s="168"/>
      <c r="AG55" s="68"/>
      <c r="AH55" s="68"/>
      <c r="AI55" s="68"/>
      <c r="AJ55" s="68"/>
      <c r="AK55" s="68"/>
      <c r="AL55" s="68"/>
      <c r="AM55" s="68"/>
      <c r="AN55" s="72"/>
      <c r="AO55" s="47"/>
      <c r="AP55" s="72"/>
      <c r="AQ55" s="47"/>
    </row>
    <row r="56" spans="9:43" ht="30" customHeight="1">
      <c r="I56" s="2"/>
      <c r="J56" s="2"/>
      <c r="K56" s="141"/>
      <c r="L56" s="170"/>
      <c r="M56" s="141"/>
      <c r="N56" s="2"/>
      <c r="O56" s="2"/>
      <c r="P56" s="141"/>
      <c r="Q56" s="141"/>
      <c r="R56" s="141"/>
      <c r="S56" s="225"/>
      <c r="T56" s="225"/>
      <c r="U56" s="225"/>
      <c r="V56" s="3"/>
      <c r="W56" s="46"/>
      <c r="X56" s="193"/>
      <c r="Y56" s="168"/>
      <c r="Z56" s="168"/>
      <c r="AA56" s="68"/>
      <c r="AB56" s="68"/>
      <c r="AC56" s="168"/>
      <c r="AD56" s="141"/>
      <c r="AE56" s="168"/>
      <c r="AF56" s="168"/>
      <c r="AG56" s="68"/>
      <c r="AH56" s="68"/>
      <c r="AI56" s="68"/>
      <c r="AJ56" s="68"/>
      <c r="AK56" s="68"/>
      <c r="AL56" s="68"/>
      <c r="AM56" s="68"/>
      <c r="AN56" s="72"/>
      <c r="AO56" s="47"/>
      <c r="AP56" s="72"/>
      <c r="AQ56" s="47"/>
    </row>
    <row r="57" spans="9:43" ht="30" customHeight="1">
      <c r="I57" s="2"/>
      <c r="J57" s="2"/>
      <c r="K57" s="141"/>
      <c r="L57" s="170"/>
      <c r="M57" s="141"/>
      <c r="N57" s="2"/>
      <c r="O57" s="2"/>
      <c r="P57" s="141"/>
      <c r="Q57" s="141"/>
      <c r="R57" s="141"/>
      <c r="S57" s="225"/>
      <c r="T57" s="225"/>
      <c r="U57" s="225"/>
      <c r="V57" s="3"/>
      <c r="W57" s="46"/>
      <c r="X57" s="193"/>
      <c r="Z57" s="141"/>
      <c r="AA57" s="68"/>
      <c r="AB57" s="68"/>
      <c r="AC57" s="168"/>
      <c r="AD57" s="141"/>
      <c r="AE57" s="141"/>
      <c r="AF57" s="141"/>
      <c r="AG57" s="71"/>
      <c r="AH57" s="71"/>
      <c r="AI57" s="71"/>
      <c r="AJ57" s="71"/>
      <c r="AK57" s="71"/>
      <c r="AL57" s="71"/>
      <c r="AM57" s="71"/>
      <c r="AN57" s="94"/>
      <c r="AO57" s="47"/>
      <c r="AP57" s="72"/>
      <c r="AQ57" s="47"/>
    </row>
    <row r="58" spans="9:43" ht="30" customHeight="1">
      <c r="I58" s="2"/>
      <c r="J58" s="2"/>
      <c r="K58" s="141"/>
      <c r="L58" s="170"/>
      <c r="M58" s="141"/>
      <c r="N58" s="2"/>
      <c r="O58" s="2"/>
      <c r="P58" s="141"/>
      <c r="Q58" s="141"/>
      <c r="R58" s="141"/>
      <c r="S58" s="141"/>
      <c r="T58" s="141"/>
      <c r="U58" s="141"/>
      <c r="V58" s="3"/>
      <c r="W58" s="46"/>
      <c r="X58" s="193"/>
      <c r="Y58" s="168"/>
      <c r="Z58" s="168"/>
      <c r="AA58" s="46"/>
      <c r="AB58" s="46"/>
      <c r="AC58" s="168"/>
      <c r="AD58" s="168"/>
      <c r="AE58" s="168"/>
      <c r="AF58" s="168"/>
      <c r="AG58" s="46"/>
      <c r="AH58" s="46"/>
      <c r="AI58" s="46"/>
      <c r="AJ58" s="46"/>
      <c r="AK58" s="46"/>
      <c r="AL58" s="46"/>
      <c r="AM58" s="46"/>
      <c r="AN58" s="46"/>
      <c r="AO58" s="47"/>
      <c r="AP58" s="46"/>
      <c r="AQ58" s="47"/>
    </row>
    <row r="59" spans="9:43" ht="30" customHeight="1">
      <c r="I59" s="2"/>
      <c r="J59" s="2"/>
      <c r="K59" s="141"/>
      <c r="L59" s="170"/>
      <c r="M59" s="141"/>
      <c r="N59" s="2"/>
      <c r="O59" s="2"/>
      <c r="P59" s="141"/>
      <c r="Q59" s="141"/>
      <c r="R59" s="141"/>
      <c r="S59" s="225"/>
      <c r="T59" s="225"/>
      <c r="U59" s="225"/>
      <c r="V59" s="3"/>
      <c r="W59" s="46"/>
      <c r="X59" s="193"/>
      <c r="Y59" s="168"/>
      <c r="Z59" s="168"/>
      <c r="AA59" s="46"/>
      <c r="AB59" s="46"/>
      <c r="AC59" s="168"/>
      <c r="AD59" s="168"/>
      <c r="AE59" s="168"/>
      <c r="AF59" s="168"/>
      <c r="AG59" s="46"/>
      <c r="AH59" s="46"/>
      <c r="AI59" s="46"/>
      <c r="AJ59" s="46"/>
      <c r="AK59" s="46"/>
      <c r="AL59" s="46"/>
      <c r="AM59" s="46"/>
      <c r="AN59" s="46"/>
      <c r="AO59" s="47"/>
      <c r="AP59" s="46"/>
      <c r="AQ59" s="47"/>
    </row>
    <row r="60" spans="9:43" ht="30" customHeight="1">
      <c r="I60" s="2"/>
      <c r="J60" s="2"/>
      <c r="K60" s="141"/>
      <c r="L60" s="170"/>
      <c r="M60" s="141"/>
      <c r="N60" s="2"/>
      <c r="O60" s="2"/>
      <c r="P60" s="141"/>
      <c r="Q60" s="141"/>
      <c r="R60" s="141"/>
      <c r="S60" s="225"/>
      <c r="T60" s="225"/>
      <c r="U60" s="225"/>
      <c r="V60" s="3"/>
      <c r="W60" s="46"/>
      <c r="X60" s="193"/>
      <c r="Y60" s="168"/>
      <c r="Z60" s="168"/>
      <c r="AA60" s="68"/>
      <c r="AB60" s="68"/>
      <c r="AC60" s="168"/>
      <c r="AD60" s="141"/>
      <c r="AE60" s="168"/>
      <c r="AF60" s="168"/>
      <c r="AG60" s="68"/>
      <c r="AH60" s="68"/>
      <c r="AI60" s="68"/>
      <c r="AJ60" s="68"/>
      <c r="AK60" s="68"/>
      <c r="AL60" s="68"/>
      <c r="AM60" s="68"/>
      <c r="AN60" s="72"/>
      <c r="AO60" s="47"/>
      <c r="AP60" s="72"/>
      <c r="AQ60" s="47"/>
    </row>
    <row r="61" spans="9:43" ht="30" customHeight="1">
      <c r="I61" s="2"/>
      <c r="J61" s="2"/>
      <c r="K61" s="141"/>
      <c r="L61" s="170"/>
      <c r="M61" s="141"/>
      <c r="N61" s="2"/>
      <c r="O61" s="2"/>
      <c r="P61" s="141"/>
      <c r="Q61" s="141"/>
      <c r="R61" s="141"/>
      <c r="S61" s="225"/>
      <c r="T61" s="225"/>
      <c r="U61" s="225"/>
      <c r="V61" s="3"/>
      <c r="W61" s="46"/>
      <c r="X61" s="193"/>
      <c r="Y61" s="168"/>
      <c r="Z61" s="168"/>
      <c r="AA61" s="68"/>
      <c r="AB61" s="68"/>
      <c r="AC61" s="168"/>
      <c r="AD61" s="141"/>
      <c r="AE61" s="168"/>
      <c r="AF61" s="168"/>
      <c r="AG61" s="68"/>
      <c r="AH61" s="68"/>
      <c r="AI61" s="68"/>
      <c r="AJ61" s="68"/>
      <c r="AK61" s="68"/>
      <c r="AL61" s="68"/>
      <c r="AM61" s="68"/>
      <c r="AN61" s="72"/>
      <c r="AO61" s="47"/>
      <c r="AP61" s="72"/>
      <c r="AQ61" s="47"/>
    </row>
    <row r="62" spans="9:43" ht="30" customHeight="1">
      <c r="I62" s="2"/>
      <c r="J62" s="2"/>
      <c r="K62" s="141"/>
      <c r="L62" s="170"/>
      <c r="M62" s="141"/>
      <c r="N62" s="2"/>
      <c r="O62" s="2"/>
      <c r="P62" s="141"/>
      <c r="Q62" s="141"/>
      <c r="R62" s="141"/>
      <c r="S62" s="225"/>
      <c r="T62" s="225"/>
      <c r="U62" s="225"/>
      <c r="V62" s="3"/>
      <c r="W62" s="46"/>
      <c r="X62" s="193"/>
      <c r="Y62" s="168"/>
      <c r="Z62" s="168"/>
      <c r="AA62" s="46"/>
      <c r="AB62" s="46"/>
      <c r="AC62" s="168"/>
      <c r="AD62" s="168"/>
      <c r="AE62" s="168"/>
      <c r="AF62" s="168"/>
      <c r="AG62" s="46"/>
      <c r="AH62" s="46"/>
      <c r="AI62" s="46"/>
      <c r="AJ62" s="46"/>
      <c r="AK62" s="46"/>
      <c r="AL62" s="46"/>
      <c r="AM62" s="46"/>
      <c r="AN62" s="46"/>
      <c r="AO62" s="47"/>
      <c r="AP62" s="46"/>
      <c r="AQ62" s="47"/>
    </row>
    <row r="63" spans="9:43" ht="30" customHeight="1">
      <c r="I63" s="2"/>
      <c r="J63" s="2"/>
      <c r="K63" s="141"/>
      <c r="L63" s="170"/>
      <c r="M63" s="141"/>
      <c r="N63" s="2"/>
      <c r="O63" s="2"/>
      <c r="P63" s="141"/>
      <c r="Q63" s="141"/>
      <c r="R63" s="141"/>
      <c r="S63" s="225"/>
      <c r="T63" s="225"/>
      <c r="U63" s="225"/>
      <c r="V63" s="3"/>
      <c r="W63" s="46"/>
      <c r="X63" s="193"/>
      <c r="Y63" s="168"/>
      <c r="Z63" s="168"/>
      <c r="AA63" s="68"/>
      <c r="AB63" s="68"/>
      <c r="AC63" s="168"/>
      <c r="AD63" s="141"/>
      <c r="AE63" s="168"/>
      <c r="AF63" s="168"/>
      <c r="AG63" s="68"/>
      <c r="AH63" s="68"/>
      <c r="AI63" s="68"/>
      <c r="AJ63" s="68"/>
      <c r="AK63" s="68"/>
      <c r="AL63" s="68"/>
      <c r="AM63" s="68"/>
      <c r="AN63" s="72"/>
      <c r="AO63" s="47"/>
      <c r="AP63" s="72"/>
      <c r="AQ63" s="47"/>
    </row>
    <row r="64" spans="9:43" ht="30" customHeight="1">
      <c r="I64" s="2"/>
      <c r="J64" s="2"/>
      <c r="K64" s="141"/>
      <c r="L64" s="170"/>
      <c r="M64" s="141"/>
      <c r="N64" s="2"/>
      <c r="O64" s="2"/>
      <c r="P64" s="141"/>
      <c r="Q64" s="141"/>
      <c r="R64" s="141"/>
      <c r="S64" s="225"/>
      <c r="T64" s="225"/>
      <c r="U64" s="225"/>
      <c r="V64" s="3"/>
      <c r="W64" s="46"/>
      <c r="X64" s="193"/>
      <c r="Y64" s="168"/>
      <c r="Z64" s="168"/>
      <c r="AA64" s="68"/>
      <c r="AB64" s="68"/>
      <c r="AC64" s="168"/>
      <c r="AD64" s="141"/>
      <c r="AE64" s="168"/>
      <c r="AF64" s="168"/>
      <c r="AG64" s="68"/>
      <c r="AH64" s="68"/>
      <c r="AI64" s="68"/>
      <c r="AJ64" s="68"/>
      <c r="AK64" s="68"/>
      <c r="AL64" s="68"/>
      <c r="AM64" s="68"/>
      <c r="AN64" s="72"/>
      <c r="AO64" s="47"/>
      <c r="AP64" s="72"/>
      <c r="AQ64" s="47"/>
    </row>
    <row r="65" spans="9:43" ht="30" customHeight="1">
      <c r="I65" s="2"/>
      <c r="J65" s="2"/>
      <c r="K65" s="141"/>
      <c r="L65" s="170"/>
      <c r="M65" s="141"/>
      <c r="N65" s="2"/>
      <c r="O65" s="2"/>
      <c r="P65" s="141"/>
      <c r="Q65" s="141"/>
      <c r="R65" s="141"/>
      <c r="S65" s="225"/>
      <c r="T65" s="225"/>
      <c r="U65" s="225"/>
      <c r="V65" s="3"/>
      <c r="W65" s="46"/>
      <c r="X65" s="193"/>
      <c r="Y65" s="168"/>
      <c r="Z65" s="168"/>
      <c r="AA65" s="68"/>
      <c r="AB65" s="68"/>
      <c r="AC65" s="168"/>
      <c r="AD65" s="141"/>
      <c r="AE65" s="168"/>
      <c r="AF65" s="168"/>
      <c r="AG65" s="68"/>
      <c r="AH65" s="68"/>
      <c r="AI65" s="68"/>
      <c r="AJ65" s="68"/>
      <c r="AK65" s="68"/>
      <c r="AL65" s="68"/>
      <c r="AM65" s="68"/>
      <c r="AN65" s="72"/>
      <c r="AO65" s="47"/>
      <c r="AP65" s="72"/>
      <c r="AQ65" s="47"/>
    </row>
    <row r="66" spans="9:43" ht="30" customHeight="1">
      <c r="I66" s="2"/>
      <c r="J66" s="2"/>
      <c r="K66" s="141"/>
      <c r="L66" s="170"/>
      <c r="M66" s="141"/>
      <c r="N66" s="2"/>
      <c r="O66" s="2"/>
      <c r="P66" s="141"/>
      <c r="Q66" s="141"/>
      <c r="R66" s="141"/>
      <c r="S66" s="225"/>
      <c r="T66" s="225"/>
      <c r="U66" s="225"/>
      <c r="V66" s="3"/>
      <c r="W66" s="46"/>
      <c r="X66" s="193"/>
      <c r="Y66" s="168"/>
      <c r="Z66" s="168"/>
      <c r="AA66" s="68"/>
      <c r="AB66" s="68"/>
      <c r="AC66" s="168"/>
      <c r="AD66" s="141"/>
      <c r="AE66" s="168"/>
      <c r="AF66" s="168"/>
      <c r="AG66" s="68"/>
      <c r="AH66" s="68"/>
      <c r="AI66" s="68"/>
      <c r="AJ66" s="68"/>
      <c r="AK66" s="68"/>
      <c r="AL66" s="68"/>
      <c r="AM66" s="68"/>
      <c r="AN66" s="72"/>
      <c r="AO66" s="47"/>
      <c r="AP66" s="72"/>
      <c r="AQ66" s="47"/>
    </row>
    <row r="67" spans="9:43" ht="30" customHeight="1">
      <c r="I67" s="2"/>
      <c r="J67" s="2"/>
      <c r="K67" s="141"/>
      <c r="L67" s="170"/>
      <c r="M67" s="141"/>
      <c r="N67" s="2"/>
      <c r="O67" s="2"/>
      <c r="P67" s="141"/>
      <c r="Q67" s="141"/>
      <c r="R67" s="141"/>
      <c r="S67" s="225"/>
      <c r="T67" s="225"/>
      <c r="U67" s="225"/>
      <c r="V67" s="3"/>
      <c r="W67" s="46"/>
      <c r="X67" s="193"/>
      <c r="Y67" s="168"/>
      <c r="Z67" s="168"/>
      <c r="AA67" s="68"/>
      <c r="AB67" s="68"/>
      <c r="AC67" s="168"/>
      <c r="AD67" s="141"/>
      <c r="AE67" s="168"/>
      <c r="AF67" s="168"/>
      <c r="AG67" s="68"/>
      <c r="AH67" s="68"/>
      <c r="AI67" s="68"/>
      <c r="AJ67" s="68"/>
      <c r="AK67" s="68"/>
      <c r="AL67" s="68"/>
      <c r="AM67" s="68"/>
      <c r="AN67" s="72"/>
      <c r="AO67" s="47"/>
      <c r="AP67" s="72"/>
      <c r="AQ67" s="47"/>
    </row>
    <row r="68" spans="9:43" ht="30" customHeight="1">
      <c r="I68" s="2"/>
      <c r="J68" s="2"/>
      <c r="K68" s="141"/>
      <c r="L68" s="170"/>
      <c r="M68" s="141"/>
      <c r="N68" s="2"/>
      <c r="O68" s="2"/>
      <c r="P68" s="141"/>
      <c r="Q68" s="141"/>
      <c r="R68" s="141"/>
      <c r="S68" s="225"/>
      <c r="T68" s="225"/>
      <c r="U68" s="225"/>
      <c r="V68" s="3"/>
      <c r="W68" s="46"/>
      <c r="X68" s="193"/>
      <c r="Y68" s="168"/>
      <c r="Z68" s="168"/>
      <c r="AA68" s="46"/>
      <c r="AB68" s="46"/>
      <c r="AC68" s="168"/>
      <c r="AD68" s="168"/>
      <c r="AE68" s="168"/>
      <c r="AF68" s="168"/>
      <c r="AG68" s="46"/>
      <c r="AH68" s="46"/>
      <c r="AI68" s="46"/>
      <c r="AJ68" s="46"/>
      <c r="AK68" s="46"/>
      <c r="AL68" s="46"/>
      <c r="AM68" s="46"/>
      <c r="AN68" s="46"/>
      <c r="AO68" s="47"/>
      <c r="AP68" s="46"/>
      <c r="AQ68" s="47"/>
    </row>
    <row r="69" spans="9:43" ht="30" customHeight="1">
      <c r="I69" s="2"/>
      <c r="J69" s="2"/>
      <c r="K69" s="141"/>
      <c r="L69" s="170"/>
      <c r="M69" s="141"/>
      <c r="N69" s="2"/>
      <c r="O69" s="2"/>
      <c r="P69" s="141"/>
      <c r="Q69" s="141"/>
      <c r="R69" s="141"/>
      <c r="S69" s="225"/>
      <c r="T69" s="225"/>
      <c r="U69" s="225"/>
      <c r="V69" s="3"/>
      <c r="W69" s="46"/>
      <c r="X69" s="193"/>
      <c r="Y69" s="168"/>
      <c r="Z69" s="168"/>
      <c r="AA69" s="68"/>
      <c r="AB69" s="68"/>
      <c r="AC69" s="168"/>
      <c r="AD69" s="141"/>
      <c r="AE69" s="168"/>
      <c r="AF69" s="168"/>
      <c r="AG69" s="68"/>
      <c r="AH69" s="68"/>
      <c r="AI69" s="68"/>
      <c r="AJ69" s="68"/>
      <c r="AK69" s="68"/>
      <c r="AL69" s="68"/>
      <c r="AM69" s="68"/>
      <c r="AN69" s="72"/>
      <c r="AO69" s="47"/>
      <c r="AP69" s="72"/>
      <c r="AQ69" s="47"/>
    </row>
    <row r="70" spans="9:43" ht="30" customHeight="1">
      <c r="I70" s="2"/>
      <c r="J70" s="2"/>
      <c r="K70" s="141"/>
      <c r="L70" s="170"/>
      <c r="M70" s="141"/>
      <c r="N70" s="2"/>
      <c r="O70" s="2"/>
      <c r="P70" s="141"/>
      <c r="Q70" s="141"/>
      <c r="R70" s="141"/>
      <c r="S70" s="225"/>
      <c r="T70" s="225"/>
      <c r="U70" s="225"/>
      <c r="V70" s="3"/>
      <c r="W70" s="46"/>
      <c r="X70" s="193"/>
      <c r="Y70" s="168"/>
      <c r="Z70" s="168"/>
      <c r="AA70" s="68"/>
      <c r="AB70" s="68"/>
      <c r="AC70" s="168"/>
      <c r="AD70" s="141"/>
      <c r="AE70" s="168"/>
      <c r="AF70" s="168"/>
      <c r="AG70" s="68"/>
      <c r="AH70" s="68"/>
      <c r="AI70" s="68"/>
      <c r="AJ70" s="68"/>
      <c r="AK70" s="68"/>
      <c r="AL70" s="68"/>
      <c r="AM70" s="68"/>
      <c r="AN70" s="72"/>
      <c r="AO70" s="47"/>
      <c r="AP70" s="72"/>
      <c r="AQ70" s="47"/>
    </row>
    <row r="71" spans="9:43" ht="30" customHeight="1">
      <c r="I71" s="2"/>
      <c r="J71" s="2"/>
      <c r="K71" s="141"/>
      <c r="L71" s="170"/>
      <c r="M71" s="141"/>
      <c r="N71" s="2"/>
      <c r="O71" s="2"/>
      <c r="P71" s="141"/>
      <c r="Q71" s="141"/>
      <c r="R71" s="141"/>
      <c r="S71" s="225"/>
      <c r="T71" s="225"/>
      <c r="U71" s="225"/>
      <c r="V71" s="3"/>
      <c r="W71" s="46"/>
      <c r="X71" s="193"/>
      <c r="Y71" s="168"/>
      <c r="Z71" s="168"/>
      <c r="AA71" s="68"/>
      <c r="AB71" s="68"/>
      <c r="AC71" s="168"/>
      <c r="AD71" s="141"/>
      <c r="AE71" s="168"/>
      <c r="AF71" s="168"/>
      <c r="AG71" s="68"/>
      <c r="AH71" s="68"/>
      <c r="AI71" s="68"/>
      <c r="AJ71" s="68"/>
      <c r="AK71" s="68"/>
      <c r="AL71" s="68"/>
      <c r="AM71" s="68"/>
      <c r="AN71" s="72"/>
      <c r="AO71" s="47"/>
      <c r="AP71" s="72"/>
      <c r="AQ71" s="47"/>
    </row>
    <row r="72" spans="9:43" ht="30" customHeight="1">
      <c r="I72" s="2"/>
      <c r="J72" s="2"/>
      <c r="K72" s="141"/>
      <c r="L72" s="170"/>
      <c r="M72" s="141"/>
      <c r="N72" s="2"/>
      <c r="O72" s="2"/>
      <c r="P72" s="141"/>
      <c r="Q72" s="141"/>
      <c r="R72" s="141"/>
      <c r="S72" s="225"/>
      <c r="T72" s="225"/>
      <c r="U72" s="225"/>
      <c r="V72" s="3"/>
      <c r="W72" s="46"/>
      <c r="X72" s="193"/>
      <c r="Y72" s="168"/>
      <c r="Z72" s="168"/>
      <c r="AA72" s="68"/>
      <c r="AB72" s="68"/>
      <c r="AC72" s="168"/>
      <c r="AD72" s="141"/>
      <c r="AE72" s="168"/>
      <c r="AF72" s="168"/>
      <c r="AG72" s="68"/>
      <c r="AH72" s="68"/>
      <c r="AI72" s="68"/>
      <c r="AJ72" s="68"/>
      <c r="AK72" s="68"/>
      <c r="AL72" s="68"/>
      <c r="AM72" s="68"/>
      <c r="AN72" s="72"/>
      <c r="AO72" s="47"/>
      <c r="AP72" s="72"/>
      <c r="AQ72" s="47"/>
    </row>
    <row r="73" spans="9:43" ht="30" customHeight="1">
      <c r="I73" s="2"/>
      <c r="J73" s="2"/>
      <c r="K73" s="141"/>
      <c r="L73" s="170"/>
      <c r="M73" s="141"/>
      <c r="N73" s="2"/>
      <c r="O73" s="2"/>
      <c r="P73" s="141"/>
      <c r="Q73" s="141"/>
      <c r="R73" s="141"/>
      <c r="S73" s="225"/>
      <c r="T73" s="225"/>
      <c r="U73" s="225"/>
      <c r="V73" s="3"/>
      <c r="W73" s="46"/>
      <c r="X73" s="193"/>
      <c r="Y73" s="168"/>
      <c r="Z73" s="168"/>
      <c r="AA73" s="68"/>
      <c r="AB73" s="68"/>
      <c r="AC73" s="168"/>
      <c r="AD73" s="141"/>
      <c r="AE73" s="168"/>
      <c r="AF73" s="168"/>
      <c r="AG73" s="68"/>
      <c r="AH73" s="68"/>
      <c r="AI73" s="68"/>
      <c r="AJ73" s="68"/>
      <c r="AK73" s="68"/>
      <c r="AL73" s="68"/>
      <c r="AM73" s="68"/>
      <c r="AN73" s="72"/>
      <c r="AO73" s="47"/>
      <c r="AP73" s="72"/>
      <c r="AQ73" s="47"/>
    </row>
    <row r="74" spans="9:43" ht="30" customHeight="1">
      <c r="I74" s="2"/>
      <c r="J74" s="2"/>
      <c r="K74" s="141"/>
      <c r="L74" s="170"/>
      <c r="M74" s="141"/>
      <c r="N74" s="2"/>
      <c r="O74" s="2"/>
      <c r="P74" s="141"/>
      <c r="Q74" s="141"/>
      <c r="R74" s="141"/>
      <c r="S74" s="225"/>
      <c r="T74" s="225"/>
      <c r="U74" s="225"/>
      <c r="V74" s="3"/>
      <c r="W74" s="46"/>
      <c r="X74" s="193"/>
      <c r="Y74" s="168"/>
      <c r="Z74" s="168"/>
      <c r="AA74" s="68"/>
      <c r="AB74" s="68"/>
      <c r="AC74" s="168"/>
      <c r="AD74" s="141"/>
      <c r="AE74" s="168"/>
      <c r="AF74" s="168"/>
      <c r="AG74" s="68"/>
      <c r="AH74" s="68"/>
      <c r="AI74" s="68"/>
      <c r="AJ74" s="68"/>
      <c r="AK74" s="68"/>
      <c r="AL74" s="68"/>
      <c r="AM74" s="68"/>
      <c r="AN74" s="72"/>
      <c r="AO74" s="47"/>
      <c r="AP74" s="72"/>
      <c r="AQ74" s="47"/>
    </row>
    <row r="75" spans="9:43" ht="30" customHeight="1">
      <c r="I75" s="2"/>
      <c r="J75" s="2"/>
      <c r="K75" s="141"/>
      <c r="L75" s="170"/>
      <c r="M75" s="141"/>
      <c r="N75" s="2"/>
      <c r="O75" s="2"/>
      <c r="P75" s="141"/>
      <c r="Q75" s="141"/>
      <c r="R75" s="141"/>
      <c r="S75" s="225"/>
      <c r="T75" s="225"/>
      <c r="U75" s="225"/>
      <c r="V75" s="3"/>
      <c r="W75" s="46"/>
      <c r="X75" s="193"/>
      <c r="Y75" s="168"/>
      <c r="Z75" s="168"/>
      <c r="AA75" s="68"/>
      <c r="AB75" s="68"/>
      <c r="AC75" s="168"/>
      <c r="AD75" s="141"/>
      <c r="AE75" s="168"/>
      <c r="AF75" s="168"/>
      <c r="AG75" s="68"/>
      <c r="AH75" s="68"/>
      <c r="AI75" s="68"/>
      <c r="AJ75" s="68"/>
      <c r="AK75" s="68"/>
      <c r="AL75" s="68"/>
      <c r="AM75" s="68"/>
      <c r="AN75" s="72"/>
      <c r="AO75" s="47"/>
      <c r="AP75" s="72"/>
      <c r="AQ75" s="47"/>
    </row>
    <row r="76" spans="9:43" ht="30" customHeight="1">
      <c r="I76" s="2"/>
      <c r="J76" s="2"/>
      <c r="K76" s="141"/>
      <c r="L76" s="170"/>
      <c r="M76" s="141"/>
      <c r="N76" s="2"/>
      <c r="O76" s="2"/>
      <c r="P76" s="141"/>
      <c r="Q76" s="141"/>
      <c r="R76" s="141"/>
      <c r="S76" s="225"/>
      <c r="T76" s="225"/>
      <c r="U76" s="225"/>
      <c r="V76" s="3"/>
      <c r="W76" s="46"/>
      <c r="X76" s="193"/>
      <c r="Y76" s="168"/>
      <c r="Z76" s="168"/>
      <c r="AA76" s="68"/>
      <c r="AB76" s="68"/>
      <c r="AC76" s="168"/>
      <c r="AD76" s="141"/>
      <c r="AE76" s="168"/>
      <c r="AF76" s="168"/>
      <c r="AG76" s="68"/>
      <c r="AH76" s="68"/>
      <c r="AI76" s="68"/>
      <c r="AJ76" s="68"/>
      <c r="AK76" s="68"/>
      <c r="AL76" s="68"/>
      <c r="AM76" s="68"/>
      <c r="AN76" s="72"/>
      <c r="AO76" s="47"/>
      <c r="AP76" s="72"/>
      <c r="AQ76" s="47"/>
    </row>
    <row r="77" spans="9:43" ht="30" customHeight="1">
      <c r="I77" s="2"/>
      <c r="J77" s="2"/>
      <c r="K77" s="141"/>
      <c r="L77" s="170"/>
      <c r="M77" s="141"/>
      <c r="N77" s="2"/>
      <c r="O77" s="2"/>
      <c r="P77" s="141"/>
      <c r="Q77" s="141"/>
      <c r="R77" s="141"/>
      <c r="S77" s="225"/>
      <c r="T77" s="225"/>
      <c r="U77" s="225"/>
      <c r="V77" s="3"/>
      <c r="W77" s="46"/>
      <c r="X77" s="193"/>
      <c r="Y77" s="168"/>
      <c r="Z77" s="168"/>
      <c r="AA77" s="68"/>
      <c r="AB77" s="68"/>
      <c r="AC77" s="168"/>
      <c r="AD77" s="141"/>
      <c r="AE77" s="168"/>
      <c r="AF77" s="168"/>
      <c r="AG77" s="68"/>
      <c r="AH77" s="68"/>
      <c r="AI77" s="68"/>
      <c r="AJ77" s="68"/>
      <c r="AK77" s="68"/>
      <c r="AL77" s="68"/>
      <c r="AM77" s="68"/>
      <c r="AN77" s="72"/>
      <c r="AO77" s="47"/>
      <c r="AP77" s="72"/>
      <c r="AQ77" s="47"/>
    </row>
    <row r="78" spans="9:43" ht="30" customHeight="1">
      <c r="I78" s="2"/>
      <c r="J78" s="2"/>
      <c r="K78" s="141"/>
      <c r="L78" s="170"/>
      <c r="M78" s="141"/>
      <c r="N78" s="2"/>
      <c r="O78" s="2"/>
      <c r="P78" s="141"/>
      <c r="Q78" s="141"/>
      <c r="R78" s="141"/>
      <c r="S78" s="225"/>
      <c r="T78" s="225"/>
      <c r="U78" s="225"/>
      <c r="V78" s="3"/>
      <c r="W78" s="46"/>
      <c r="X78" s="193"/>
      <c r="Y78" s="168"/>
      <c r="Z78" s="168"/>
      <c r="AA78" s="46"/>
      <c r="AB78" s="46"/>
      <c r="AC78" s="168"/>
      <c r="AD78" s="168"/>
      <c r="AE78" s="168"/>
      <c r="AF78" s="168"/>
      <c r="AG78" s="46"/>
      <c r="AH78" s="46"/>
      <c r="AI78" s="46"/>
      <c r="AJ78" s="46"/>
      <c r="AK78" s="46"/>
      <c r="AL78" s="46"/>
      <c r="AM78" s="46"/>
      <c r="AN78" s="46"/>
      <c r="AO78" s="47"/>
      <c r="AP78" s="46"/>
      <c r="AQ78" s="47"/>
    </row>
    <row r="79" spans="9:43" ht="30" customHeight="1">
      <c r="I79" s="2"/>
      <c r="J79" s="2"/>
      <c r="K79" s="141"/>
      <c r="L79" s="170"/>
      <c r="M79" s="141"/>
      <c r="N79" s="2"/>
      <c r="O79" s="2"/>
      <c r="P79" s="141"/>
      <c r="Q79" s="141"/>
      <c r="R79" s="141"/>
      <c r="S79" s="225"/>
      <c r="T79" s="225"/>
      <c r="U79" s="225"/>
      <c r="V79" s="3"/>
      <c r="W79" s="46"/>
      <c r="X79" s="193"/>
      <c r="Y79" s="168"/>
      <c r="Z79" s="168"/>
      <c r="AA79" s="68"/>
      <c r="AB79" s="68"/>
      <c r="AC79" s="168"/>
      <c r="AD79" s="141"/>
      <c r="AE79" s="168"/>
      <c r="AF79" s="168"/>
      <c r="AG79" s="68"/>
      <c r="AH79" s="68"/>
      <c r="AI79" s="68"/>
      <c r="AJ79" s="68"/>
      <c r="AK79" s="68"/>
      <c r="AL79" s="68"/>
      <c r="AM79" s="68"/>
      <c r="AN79" s="72"/>
      <c r="AO79" s="47"/>
      <c r="AP79" s="72"/>
      <c r="AQ79" s="47"/>
    </row>
    <row r="80" spans="9:43" ht="30" customHeight="1">
      <c r="I80" s="2"/>
      <c r="J80" s="2"/>
      <c r="K80" s="141"/>
      <c r="L80" s="170"/>
      <c r="M80" s="141"/>
      <c r="N80" s="2"/>
      <c r="O80" s="2"/>
      <c r="P80" s="141"/>
      <c r="Q80" s="141"/>
      <c r="R80" s="141"/>
      <c r="S80" s="225"/>
      <c r="T80" s="225"/>
      <c r="U80" s="225"/>
      <c r="V80" s="3"/>
      <c r="W80" s="46"/>
      <c r="X80" s="193"/>
      <c r="Y80" s="168"/>
      <c r="Z80" s="168"/>
      <c r="AA80" s="68"/>
      <c r="AB80" s="68"/>
      <c r="AC80" s="168"/>
      <c r="AD80" s="141"/>
      <c r="AE80" s="168"/>
      <c r="AF80" s="168"/>
      <c r="AG80" s="68"/>
      <c r="AH80" s="68"/>
      <c r="AI80" s="68"/>
      <c r="AJ80" s="68"/>
      <c r="AK80" s="68"/>
      <c r="AL80" s="68"/>
      <c r="AM80" s="68"/>
      <c r="AN80" s="72"/>
      <c r="AO80" s="47"/>
      <c r="AP80" s="72"/>
      <c r="AQ80" s="47"/>
    </row>
    <row r="81" spans="9:43" ht="30" customHeight="1">
      <c r="I81" s="2"/>
      <c r="J81" s="2"/>
      <c r="K81" s="141"/>
      <c r="L81" s="170"/>
      <c r="M81" s="141"/>
      <c r="N81" s="2"/>
      <c r="O81" s="2"/>
      <c r="P81" s="141"/>
      <c r="Q81" s="141"/>
      <c r="R81" s="141"/>
      <c r="S81" s="225"/>
      <c r="T81" s="225"/>
      <c r="U81" s="225"/>
      <c r="V81" s="3"/>
      <c r="W81" s="46"/>
      <c r="X81" s="193"/>
      <c r="Y81" s="168"/>
      <c r="Z81" s="168"/>
      <c r="AA81" s="46"/>
      <c r="AB81" s="46"/>
      <c r="AC81" s="168"/>
      <c r="AD81" s="168"/>
      <c r="AE81" s="168"/>
      <c r="AF81" s="168"/>
      <c r="AG81" s="46"/>
      <c r="AH81" s="46"/>
      <c r="AI81" s="46"/>
      <c r="AJ81" s="46"/>
      <c r="AK81" s="46"/>
      <c r="AL81" s="46"/>
      <c r="AM81" s="46"/>
      <c r="AN81" s="46"/>
      <c r="AO81" s="47"/>
      <c r="AP81" s="46"/>
      <c r="AQ81" s="47"/>
    </row>
    <row r="82" spans="9:43" ht="30" customHeight="1">
      <c r="I82" s="2"/>
      <c r="J82" s="2"/>
      <c r="K82" s="141"/>
      <c r="L82" s="170"/>
      <c r="M82" s="141"/>
      <c r="N82" s="2"/>
      <c r="O82" s="2"/>
      <c r="P82" s="141"/>
      <c r="Q82" s="141"/>
      <c r="R82" s="141"/>
      <c r="S82" s="225"/>
      <c r="T82" s="225"/>
      <c r="U82" s="225"/>
      <c r="V82" s="3"/>
      <c r="W82" s="46"/>
      <c r="X82" s="193"/>
      <c r="Y82" s="168"/>
      <c r="Z82" s="168"/>
      <c r="AA82" s="68"/>
      <c r="AB82" s="68"/>
      <c r="AC82" s="168"/>
      <c r="AD82" s="141"/>
      <c r="AE82" s="168"/>
      <c r="AF82" s="168"/>
      <c r="AG82" s="68"/>
      <c r="AH82" s="68"/>
      <c r="AI82" s="68"/>
      <c r="AJ82" s="68"/>
      <c r="AK82" s="68"/>
      <c r="AL82" s="68"/>
      <c r="AM82" s="68"/>
      <c r="AN82" s="72"/>
      <c r="AO82" s="47"/>
      <c r="AP82" s="72"/>
      <c r="AQ82" s="47"/>
    </row>
    <row r="83" spans="9:43" ht="30" customHeight="1">
      <c r="I83" s="2"/>
      <c r="J83" s="2"/>
      <c r="K83" s="141"/>
      <c r="L83" s="170"/>
      <c r="M83" s="141"/>
      <c r="N83" s="2"/>
      <c r="O83" s="2"/>
      <c r="P83" s="141"/>
      <c r="Q83" s="141"/>
      <c r="R83" s="141"/>
      <c r="S83" s="225"/>
      <c r="T83" s="225"/>
      <c r="U83" s="225"/>
      <c r="V83" s="3"/>
      <c r="W83" s="46"/>
      <c r="X83" s="193"/>
      <c r="Y83" s="168"/>
      <c r="Z83" s="168"/>
      <c r="AA83" s="68"/>
      <c r="AB83" s="68"/>
      <c r="AC83" s="168"/>
      <c r="AD83" s="141"/>
      <c r="AE83" s="168"/>
      <c r="AF83" s="168"/>
      <c r="AG83" s="68"/>
      <c r="AH83" s="68"/>
      <c r="AI83" s="68"/>
      <c r="AJ83" s="68"/>
      <c r="AK83" s="68"/>
      <c r="AL83" s="68"/>
      <c r="AM83" s="68"/>
      <c r="AN83" s="72"/>
      <c r="AO83" s="47"/>
      <c r="AP83" s="72"/>
      <c r="AQ83" s="47"/>
    </row>
    <row r="84" spans="9:43" ht="30" customHeight="1">
      <c r="I84" s="2"/>
      <c r="J84" s="2"/>
      <c r="K84" s="141"/>
      <c r="L84" s="170"/>
      <c r="M84" s="141"/>
      <c r="N84" s="2"/>
      <c r="O84" s="2"/>
      <c r="P84" s="141"/>
      <c r="Q84" s="141"/>
      <c r="R84" s="141"/>
      <c r="S84" s="225"/>
      <c r="T84" s="225"/>
      <c r="U84" s="225"/>
      <c r="V84" s="3"/>
      <c r="W84" s="46"/>
      <c r="X84" s="193"/>
      <c r="Y84" s="168"/>
      <c r="Z84" s="168"/>
      <c r="AA84" s="68"/>
      <c r="AB84" s="68"/>
      <c r="AC84" s="168"/>
      <c r="AD84" s="141"/>
      <c r="AE84" s="168"/>
      <c r="AF84" s="168"/>
      <c r="AG84" s="68"/>
      <c r="AH84" s="68"/>
      <c r="AI84" s="68"/>
      <c r="AJ84" s="68"/>
      <c r="AK84" s="68"/>
      <c r="AL84" s="68"/>
      <c r="AM84" s="68"/>
      <c r="AN84" s="72"/>
      <c r="AO84" s="47"/>
      <c r="AP84" s="72"/>
      <c r="AQ84" s="47"/>
    </row>
    <row r="85" spans="9:43" ht="30" customHeight="1">
      <c r="I85" s="2"/>
      <c r="J85" s="2"/>
      <c r="K85" s="141"/>
      <c r="L85" s="170"/>
      <c r="M85" s="141"/>
      <c r="N85" s="2"/>
      <c r="O85" s="2"/>
      <c r="P85" s="141"/>
      <c r="Q85" s="141"/>
      <c r="R85" s="141"/>
      <c r="S85" s="225"/>
      <c r="T85" s="225"/>
      <c r="U85" s="225"/>
      <c r="V85" s="3"/>
      <c r="W85" s="46"/>
      <c r="X85" s="193"/>
      <c r="Y85" s="168"/>
      <c r="Z85" s="168"/>
      <c r="AA85" s="68"/>
      <c r="AB85" s="68"/>
      <c r="AC85" s="168"/>
      <c r="AD85" s="141"/>
      <c r="AE85" s="168"/>
      <c r="AF85" s="168"/>
      <c r="AG85" s="68"/>
      <c r="AH85" s="68"/>
      <c r="AI85" s="68"/>
      <c r="AJ85" s="68"/>
      <c r="AK85" s="68"/>
      <c r="AL85" s="68"/>
      <c r="AM85" s="68"/>
      <c r="AN85" s="72"/>
      <c r="AO85" s="47"/>
      <c r="AP85" s="72"/>
      <c r="AQ85" s="47"/>
    </row>
    <row r="86" spans="9:43" ht="30" customHeight="1">
      <c r="I86" s="2"/>
      <c r="J86" s="2"/>
      <c r="K86" s="141"/>
      <c r="L86" s="170"/>
      <c r="M86" s="141"/>
      <c r="N86" s="2"/>
      <c r="O86" s="2"/>
      <c r="P86" s="141"/>
      <c r="Q86" s="141"/>
      <c r="R86" s="141"/>
      <c r="S86" s="225"/>
      <c r="T86" s="225"/>
      <c r="U86" s="225"/>
      <c r="V86" s="3"/>
      <c r="W86" s="46"/>
      <c r="X86" s="193"/>
      <c r="Y86" s="168"/>
      <c r="Z86" s="168"/>
      <c r="AA86" s="68"/>
      <c r="AB86" s="68"/>
      <c r="AC86" s="168"/>
      <c r="AD86" s="141"/>
      <c r="AE86" s="168"/>
      <c r="AF86" s="168"/>
      <c r="AG86" s="68"/>
      <c r="AH86" s="68"/>
      <c r="AI86" s="68"/>
      <c r="AJ86" s="68"/>
      <c r="AK86" s="68"/>
      <c r="AL86" s="68"/>
      <c r="AM86" s="68"/>
      <c r="AN86" s="72"/>
      <c r="AO86" s="47"/>
      <c r="AP86" s="72"/>
      <c r="AQ86" s="47"/>
    </row>
    <row r="87" spans="9:43" ht="30" customHeight="1">
      <c r="I87" s="2"/>
      <c r="J87" s="2"/>
      <c r="K87" s="141"/>
      <c r="L87" s="170"/>
      <c r="M87" s="141"/>
      <c r="N87" s="2"/>
      <c r="O87" s="2"/>
      <c r="P87" s="141"/>
      <c r="Q87" s="141"/>
      <c r="R87" s="141"/>
      <c r="S87" s="225"/>
      <c r="T87" s="225"/>
      <c r="U87" s="225"/>
      <c r="V87" s="3"/>
      <c r="W87" s="46"/>
      <c r="X87" s="193"/>
      <c r="Y87" s="168"/>
      <c r="Z87" s="168"/>
      <c r="AA87" s="46"/>
      <c r="AB87" s="46"/>
      <c r="AC87" s="168"/>
      <c r="AD87" s="168"/>
      <c r="AE87" s="168"/>
      <c r="AF87" s="168"/>
      <c r="AG87" s="46"/>
      <c r="AH87" s="46"/>
      <c r="AI87" s="46"/>
      <c r="AJ87" s="46"/>
      <c r="AK87" s="46"/>
      <c r="AL87" s="46"/>
      <c r="AM87" s="46"/>
      <c r="AN87" s="46"/>
      <c r="AO87" s="47"/>
      <c r="AP87" s="46"/>
      <c r="AQ87" s="47"/>
    </row>
    <row r="88" spans="9:43" ht="30" customHeight="1">
      <c r="I88" s="2"/>
      <c r="J88" s="2"/>
      <c r="K88" s="141"/>
      <c r="L88" s="170"/>
      <c r="M88" s="141"/>
      <c r="N88" s="2"/>
      <c r="O88" s="2"/>
      <c r="P88" s="141"/>
      <c r="Q88" s="141"/>
      <c r="R88" s="141"/>
      <c r="S88" s="225"/>
      <c r="T88" s="225"/>
      <c r="U88" s="225"/>
      <c r="V88" s="3"/>
      <c r="W88" s="46"/>
      <c r="X88" s="193"/>
      <c r="Y88" s="168"/>
      <c r="Z88" s="168"/>
      <c r="AA88" s="68"/>
      <c r="AB88" s="68"/>
      <c r="AC88" s="168"/>
      <c r="AD88" s="141"/>
      <c r="AE88" s="168"/>
      <c r="AF88" s="168"/>
      <c r="AG88" s="68"/>
      <c r="AH88" s="68"/>
      <c r="AI88" s="68"/>
      <c r="AJ88" s="68"/>
      <c r="AK88" s="68"/>
      <c r="AL88" s="68"/>
      <c r="AM88" s="68"/>
      <c r="AN88" s="72"/>
      <c r="AO88" s="47"/>
      <c r="AP88" s="72"/>
      <c r="AQ88" s="47"/>
    </row>
    <row r="89" spans="9:43" ht="30" customHeight="1">
      <c r="I89" s="2"/>
      <c r="J89" s="2"/>
      <c r="K89" s="141"/>
      <c r="L89" s="170"/>
      <c r="M89" s="141"/>
      <c r="N89" s="2"/>
      <c r="O89" s="2"/>
      <c r="P89" s="141"/>
      <c r="Q89" s="141"/>
      <c r="R89" s="141"/>
      <c r="S89" s="225"/>
      <c r="T89" s="225"/>
      <c r="U89" s="225"/>
      <c r="V89" s="3"/>
      <c r="W89" s="46"/>
      <c r="X89" s="193"/>
      <c r="Y89" s="168"/>
      <c r="Z89" s="168"/>
      <c r="AA89" s="68"/>
      <c r="AB89" s="68"/>
      <c r="AC89" s="168"/>
      <c r="AD89" s="141"/>
      <c r="AE89" s="168"/>
      <c r="AF89" s="168"/>
      <c r="AG89" s="68"/>
      <c r="AH89" s="68"/>
      <c r="AI89" s="68"/>
      <c r="AJ89" s="68"/>
      <c r="AK89" s="68"/>
      <c r="AL89" s="68"/>
      <c r="AM89" s="68"/>
      <c r="AN89" s="72"/>
      <c r="AO89" s="47"/>
      <c r="AP89" s="72"/>
      <c r="AQ89" s="47"/>
    </row>
    <row r="90" spans="9:43" ht="30" customHeight="1">
      <c r="I90" s="2"/>
      <c r="J90" s="2"/>
      <c r="K90" s="141"/>
      <c r="L90" s="170"/>
      <c r="M90" s="141"/>
      <c r="N90" s="2"/>
      <c r="O90" s="2"/>
      <c r="P90" s="141"/>
      <c r="Q90" s="141"/>
      <c r="R90" s="141"/>
      <c r="S90" s="225"/>
      <c r="T90" s="225"/>
      <c r="U90" s="225"/>
      <c r="V90" s="3"/>
      <c r="W90" s="46"/>
      <c r="X90" s="193"/>
      <c r="Y90" s="168"/>
      <c r="Z90" s="168"/>
      <c r="AA90" s="68"/>
      <c r="AB90" s="68"/>
      <c r="AC90" s="168"/>
      <c r="AD90" s="141"/>
      <c r="AE90" s="168"/>
      <c r="AF90" s="168"/>
      <c r="AG90" s="68"/>
      <c r="AH90" s="68"/>
      <c r="AI90" s="68"/>
      <c r="AJ90" s="68"/>
      <c r="AK90" s="68"/>
      <c r="AL90" s="68"/>
      <c r="AM90" s="68"/>
      <c r="AN90" s="72"/>
      <c r="AO90" s="47"/>
      <c r="AP90" s="72"/>
      <c r="AQ90" s="47"/>
    </row>
    <row r="91" spans="9:43" ht="30" customHeight="1">
      <c r="I91" s="2"/>
      <c r="J91" s="2"/>
      <c r="K91" s="141"/>
      <c r="L91" s="170"/>
      <c r="M91" s="141"/>
      <c r="N91" s="2"/>
      <c r="O91" s="2"/>
      <c r="P91" s="141"/>
      <c r="Q91" s="141"/>
      <c r="R91" s="141"/>
      <c r="S91" s="225"/>
      <c r="T91" s="225"/>
      <c r="U91" s="225"/>
      <c r="V91" s="3"/>
      <c r="W91" s="46"/>
      <c r="X91" s="193"/>
      <c r="Y91" s="168"/>
      <c r="Z91" s="168"/>
      <c r="AA91" s="68"/>
      <c r="AB91" s="68"/>
      <c r="AC91" s="168"/>
      <c r="AD91" s="141"/>
      <c r="AE91" s="168"/>
      <c r="AF91" s="168"/>
      <c r="AG91" s="68"/>
      <c r="AH91" s="68"/>
      <c r="AI91" s="68"/>
      <c r="AJ91" s="68"/>
      <c r="AK91" s="68"/>
      <c r="AL91" s="68"/>
      <c r="AM91" s="68"/>
      <c r="AN91" s="72"/>
      <c r="AO91" s="47"/>
      <c r="AP91" s="72"/>
      <c r="AQ91" s="47"/>
    </row>
    <row r="92" spans="9:43" ht="30" customHeight="1">
      <c r="I92" s="2"/>
      <c r="J92" s="2"/>
      <c r="K92" s="141"/>
      <c r="L92" s="170"/>
      <c r="M92" s="141"/>
      <c r="N92" s="2"/>
      <c r="O92" s="2"/>
      <c r="P92" s="141"/>
      <c r="Q92" s="141"/>
      <c r="R92" s="141"/>
      <c r="S92" s="225"/>
      <c r="T92" s="225"/>
      <c r="U92" s="225"/>
      <c r="V92" s="3"/>
      <c r="W92" s="46"/>
      <c r="X92" s="193"/>
      <c r="Y92" s="168"/>
      <c r="Z92" s="168"/>
      <c r="AA92" s="68"/>
      <c r="AB92" s="68"/>
      <c r="AC92" s="168"/>
      <c r="AD92" s="141"/>
      <c r="AE92" s="168"/>
      <c r="AF92" s="168"/>
      <c r="AG92" s="68"/>
      <c r="AH92" s="68"/>
      <c r="AI92" s="68"/>
      <c r="AJ92" s="68"/>
      <c r="AK92" s="68"/>
      <c r="AL92" s="68"/>
      <c r="AM92" s="68"/>
      <c r="AN92" s="72"/>
      <c r="AO92" s="47"/>
      <c r="AP92" s="72"/>
      <c r="AQ92" s="47"/>
    </row>
    <row r="93" spans="9:43" ht="30" customHeight="1">
      <c r="I93" s="2"/>
      <c r="J93" s="2"/>
      <c r="K93" s="141"/>
      <c r="L93" s="170"/>
      <c r="M93" s="141"/>
      <c r="N93" s="2"/>
      <c r="O93" s="2"/>
      <c r="P93" s="141"/>
      <c r="Q93" s="141"/>
      <c r="R93" s="141"/>
      <c r="S93" s="225"/>
      <c r="T93" s="225"/>
      <c r="U93" s="225"/>
      <c r="V93" s="3"/>
      <c r="W93" s="46"/>
      <c r="X93" s="193"/>
      <c r="Y93" s="168"/>
      <c r="Z93" s="168"/>
      <c r="AA93" s="68"/>
      <c r="AB93" s="68"/>
      <c r="AC93" s="168"/>
      <c r="AD93" s="141"/>
      <c r="AE93" s="168"/>
      <c r="AF93" s="168"/>
      <c r="AG93" s="68"/>
      <c r="AH93" s="68"/>
      <c r="AI93" s="68"/>
      <c r="AJ93" s="68"/>
      <c r="AK93" s="68"/>
      <c r="AL93" s="68"/>
      <c r="AM93" s="68"/>
      <c r="AN93" s="72"/>
      <c r="AO93" s="47"/>
      <c r="AP93" s="72"/>
      <c r="AQ93" s="47"/>
    </row>
    <row r="94" spans="9:43" ht="30" customHeight="1">
      <c r="I94" s="2"/>
      <c r="J94" s="2"/>
      <c r="K94" s="141"/>
      <c r="L94" s="170"/>
      <c r="M94" s="141"/>
      <c r="N94" s="2"/>
      <c r="O94" s="2"/>
      <c r="P94" s="141"/>
      <c r="Q94" s="141"/>
      <c r="R94" s="141"/>
      <c r="S94" s="225"/>
      <c r="T94" s="225"/>
      <c r="U94" s="225"/>
      <c r="V94" s="3"/>
      <c r="W94" s="46"/>
      <c r="X94" s="193"/>
      <c r="Y94" s="168"/>
      <c r="Z94" s="168"/>
      <c r="AA94" s="68"/>
      <c r="AB94" s="68"/>
      <c r="AC94" s="168"/>
      <c r="AD94" s="141"/>
      <c r="AE94" s="168"/>
      <c r="AF94" s="168"/>
      <c r="AG94" s="68"/>
      <c r="AH94" s="68"/>
      <c r="AI94" s="68"/>
      <c r="AJ94" s="68"/>
      <c r="AK94" s="68"/>
      <c r="AL94" s="68"/>
      <c r="AM94" s="68"/>
      <c r="AN94" s="72"/>
      <c r="AO94" s="47"/>
      <c r="AP94" s="72"/>
      <c r="AQ94" s="47"/>
    </row>
    <row r="95" spans="9:43" ht="30" customHeight="1">
      <c r="I95" s="2"/>
      <c r="J95" s="2"/>
      <c r="K95" s="141"/>
      <c r="L95" s="170"/>
      <c r="M95" s="141"/>
      <c r="N95" s="2"/>
      <c r="O95" s="2"/>
      <c r="P95" s="141"/>
      <c r="Q95" s="141"/>
      <c r="R95" s="141"/>
      <c r="S95" s="225"/>
      <c r="T95" s="225"/>
      <c r="U95" s="225"/>
      <c r="V95" s="3"/>
      <c r="W95" s="46"/>
      <c r="X95" s="193"/>
      <c r="Y95" s="168"/>
      <c r="Z95" s="168"/>
      <c r="AA95" s="68"/>
      <c r="AB95" s="68"/>
      <c r="AC95" s="168"/>
      <c r="AD95" s="141"/>
      <c r="AE95" s="168"/>
      <c r="AF95" s="168"/>
      <c r="AG95" s="68"/>
      <c r="AH95" s="68"/>
      <c r="AI95" s="68"/>
      <c r="AJ95" s="68"/>
      <c r="AK95" s="68"/>
      <c r="AL95" s="68"/>
      <c r="AM95" s="68"/>
      <c r="AN95" s="72"/>
      <c r="AO95" s="47"/>
      <c r="AP95" s="72"/>
      <c r="AQ95" s="47"/>
    </row>
    <row r="96" spans="9:43" ht="30" customHeight="1">
      <c r="I96" s="2"/>
      <c r="J96" s="2"/>
      <c r="K96" s="141"/>
      <c r="L96" s="170"/>
      <c r="M96" s="141"/>
      <c r="N96" s="2"/>
      <c r="O96" s="2"/>
      <c r="P96" s="141"/>
      <c r="Q96" s="141"/>
      <c r="R96" s="141"/>
      <c r="S96" s="225"/>
      <c r="T96" s="225"/>
      <c r="U96" s="225"/>
      <c r="V96" s="3"/>
      <c r="W96" s="46"/>
      <c r="X96" s="193"/>
      <c r="Y96" s="168"/>
      <c r="Z96" s="168"/>
      <c r="AA96" s="68"/>
      <c r="AB96" s="48"/>
      <c r="AC96" s="168"/>
      <c r="AD96" s="141"/>
      <c r="AE96" s="168"/>
      <c r="AF96" s="168"/>
      <c r="AG96" s="68"/>
      <c r="AH96" s="68"/>
      <c r="AI96" s="68"/>
      <c r="AJ96" s="68"/>
      <c r="AK96" s="68"/>
      <c r="AL96" s="68"/>
      <c r="AM96" s="68"/>
      <c r="AN96" s="72"/>
      <c r="AO96" s="47"/>
      <c r="AP96" s="72"/>
      <c r="AQ96" s="47"/>
    </row>
    <row r="97" spans="9:42" ht="30" customHeight="1">
      <c r="I97" s="2"/>
      <c r="J97" s="2"/>
      <c r="K97" s="141"/>
      <c r="L97" s="170"/>
      <c r="M97" s="141"/>
      <c r="N97" s="2"/>
      <c r="O97" s="2"/>
      <c r="P97" s="141"/>
      <c r="Q97" s="141"/>
      <c r="R97" s="141"/>
      <c r="S97" s="225"/>
      <c r="T97" s="225"/>
      <c r="U97" s="225"/>
      <c r="V97" s="3"/>
      <c r="W97" s="46"/>
      <c r="X97" s="168"/>
      <c r="Y97" s="168"/>
      <c r="Z97" s="168"/>
      <c r="AA97" s="68"/>
      <c r="AB97" s="68"/>
      <c r="AC97" s="168"/>
      <c r="AD97" s="141"/>
      <c r="AE97" s="168"/>
      <c r="AF97" s="168"/>
      <c r="AG97" s="68"/>
      <c r="AH97" s="68"/>
      <c r="AI97" s="68"/>
      <c r="AJ97" s="68"/>
      <c r="AK97" s="68"/>
      <c r="AL97" s="68"/>
      <c r="AM97" s="68"/>
      <c r="AN97" s="72"/>
      <c r="AO97" s="72"/>
      <c r="AP97" s="72"/>
    </row>
    <row r="98" spans="9:21" ht="30" customHeight="1">
      <c r="I98" s="2"/>
      <c r="J98" s="2"/>
      <c r="K98" s="141"/>
      <c r="L98" s="170"/>
      <c r="M98" s="141"/>
      <c r="N98" s="2"/>
      <c r="O98" s="2"/>
      <c r="P98" s="141"/>
      <c r="Q98" s="141"/>
      <c r="R98" s="141"/>
      <c r="S98" s="141"/>
      <c r="T98" s="141"/>
      <c r="U98" s="141"/>
    </row>
    <row r="99" spans="9:21" ht="30" customHeight="1">
      <c r="I99" s="2"/>
      <c r="J99" s="2"/>
      <c r="K99" s="141"/>
      <c r="L99" s="170"/>
      <c r="M99" s="141"/>
      <c r="N99" s="2"/>
      <c r="O99" s="2"/>
      <c r="P99" s="141"/>
      <c r="Q99" s="141"/>
      <c r="R99" s="141"/>
      <c r="S99" s="141"/>
      <c r="T99" s="141"/>
      <c r="U99" s="141"/>
    </row>
    <row r="100" spans="9:21" ht="30" customHeight="1">
      <c r="I100" s="2"/>
      <c r="J100" s="2"/>
      <c r="K100" s="141"/>
      <c r="L100" s="170"/>
      <c r="M100" s="141"/>
      <c r="N100" s="2"/>
      <c r="O100" s="2"/>
      <c r="P100" s="141"/>
      <c r="Q100" s="141"/>
      <c r="R100" s="141"/>
      <c r="S100" s="141"/>
      <c r="T100" s="141"/>
      <c r="U100" s="141"/>
    </row>
    <row r="101" spans="9:21" ht="30" customHeight="1">
      <c r="I101" s="2"/>
      <c r="J101" s="2"/>
      <c r="K101" s="141"/>
      <c r="L101" s="170"/>
      <c r="M101" s="141"/>
      <c r="N101" s="2"/>
      <c r="O101" s="2"/>
      <c r="P101" s="141"/>
      <c r="Q101" s="141"/>
      <c r="R101" s="141"/>
      <c r="S101" s="141"/>
      <c r="T101" s="141"/>
      <c r="U101" s="141"/>
    </row>
    <row r="102" spans="9:21" ht="30" customHeight="1">
      <c r="I102" s="2"/>
      <c r="J102" s="2"/>
      <c r="K102" s="141"/>
      <c r="L102" s="170"/>
      <c r="M102" s="141"/>
      <c r="N102" s="2"/>
      <c r="O102" s="2"/>
      <c r="P102" s="141"/>
      <c r="Q102" s="141"/>
      <c r="R102" s="141"/>
      <c r="S102" s="141"/>
      <c r="T102" s="141"/>
      <c r="U102" s="141"/>
    </row>
    <row r="103" spans="2:21" ht="30" customHeight="1">
      <c r="B103" s="2"/>
      <c r="C103" s="3"/>
      <c r="D103" s="46"/>
      <c r="E103" s="2"/>
      <c r="I103" s="2"/>
      <c r="J103" s="2"/>
      <c r="K103" s="141"/>
      <c r="L103" s="170"/>
      <c r="M103" s="141"/>
      <c r="N103" s="2"/>
      <c r="O103" s="2"/>
      <c r="P103" s="141"/>
      <c r="Q103" s="141"/>
      <c r="R103" s="141"/>
      <c r="S103" s="141"/>
      <c r="T103" s="141"/>
      <c r="U103" s="141"/>
    </row>
    <row r="104" spans="2:21" ht="30" customHeight="1">
      <c r="B104" s="3"/>
      <c r="C104" s="3"/>
      <c r="D104" s="46"/>
      <c r="E104" s="2"/>
      <c r="I104" s="2"/>
      <c r="J104" s="2"/>
      <c r="K104" s="141"/>
      <c r="L104" s="170"/>
      <c r="M104" s="141"/>
      <c r="N104" s="2"/>
      <c r="O104" s="2"/>
      <c r="P104" s="141"/>
      <c r="Q104" s="141"/>
      <c r="R104" s="141"/>
      <c r="S104" s="141"/>
      <c r="T104" s="141"/>
      <c r="U104" s="141"/>
    </row>
    <row r="105" spans="2:21" ht="30" customHeight="1">
      <c r="B105" s="3"/>
      <c r="C105" s="3"/>
      <c r="D105" s="46"/>
      <c r="E105" s="2"/>
      <c r="I105" s="2"/>
      <c r="J105" s="2"/>
      <c r="K105" s="141"/>
      <c r="L105" s="170"/>
      <c r="M105" s="141"/>
      <c r="N105" s="2"/>
      <c r="O105" s="2"/>
      <c r="P105" s="141"/>
      <c r="Q105" s="141"/>
      <c r="R105" s="141"/>
      <c r="S105" s="141"/>
      <c r="T105" s="141"/>
      <c r="U105" s="141"/>
    </row>
    <row r="106" spans="2:21" ht="30" customHeight="1">
      <c r="B106" s="3"/>
      <c r="C106" s="3"/>
      <c r="D106" s="46"/>
      <c r="E106" s="2"/>
      <c r="I106" s="2"/>
      <c r="J106" s="2"/>
      <c r="K106" s="141"/>
      <c r="L106" s="170"/>
      <c r="M106" s="141"/>
      <c r="N106" s="2"/>
      <c r="O106" s="2"/>
      <c r="P106" s="141"/>
      <c r="Q106" s="141"/>
      <c r="R106" s="141"/>
      <c r="S106" s="141"/>
      <c r="T106" s="141"/>
      <c r="U106" s="141"/>
    </row>
    <row r="107" spans="2:21" ht="30" customHeight="1">
      <c r="B107" s="3"/>
      <c r="C107" s="3"/>
      <c r="D107" s="46"/>
      <c r="E107" s="2"/>
      <c r="I107" s="2"/>
      <c r="J107" s="2"/>
      <c r="K107" s="141"/>
      <c r="L107" s="170"/>
      <c r="M107" s="141"/>
      <c r="N107" s="2"/>
      <c r="O107" s="2"/>
      <c r="P107" s="141"/>
      <c r="Q107" s="141"/>
      <c r="R107" s="141"/>
      <c r="S107" s="141"/>
      <c r="T107" s="141"/>
      <c r="U107" s="141"/>
    </row>
    <row r="108" spans="2:21" ht="30" customHeight="1">
      <c r="B108" s="3"/>
      <c r="C108" s="3"/>
      <c r="D108" s="46"/>
      <c r="E108" s="2"/>
      <c r="I108" s="2"/>
      <c r="J108" s="2"/>
      <c r="K108" s="141"/>
      <c r="L108" s="170"/>
      <c r="M108" s="141"/>
      <c r="N108" s="2"/>
      <c r="O108" s="2"/>
      <c r="P108" s="141"/>
      <c r="Q108" s="141"/>
      <c r="R108" s="141"/>
      <c r="S108" s="141"/>
      <c r="T108" s="141"/>
      <c r="U108" s="141"/>
    </row>
    <row r="109" spans="2:21" ht="30" customHeight="1">
      <c r="B109" s="3"/>
      <c r="C109" s="3"/>
      <c r="D109" s="46"/>
      <c r="E109" s="2"/>
      <c r="I109" s="2"/>
      <c r="J109" s="2"/>
      <c r="K109" s="141"/>
      <c r="L109" s="170"/>
      <c r="M109" s="141"/>
      <c r="N109" s="2"/>
      <c r="O109" s="2"/>
      <c r="P109" s="141"/>
      <c r="Q109" s="141"/>
      <c r="R109" s="141"/>
      <c r="S109" s="141"/>
      <c r="T109" s="141"/>
      <c r="U109" s="141"/>
    </row>
    <row r="110" spans="2:21" ht="30" customHeight="1">
      <c r="B110" s="3"/>
      <c r="C110" s="3"/>
      <c r="D110" s="46"/>
      <c r="E110" s="2"/>
      <c r="I110" s="2"/>
      <c r="J110" s="2"/>
      <c r="K110" s="141"/>
      <c r="L110" s="170"/>
      <c r="M110" s="141"/>
      <c r="N110" s="2"/>
      <c r="O110" s="2"/>
      <c r="P110" s="141"/>
      <c r="Q110" s="141"/>
      <c r="R110" s="141"/>
      <c r="S110" s="141"/>
      <c r="T110" s="141"/>
      <c r="U110" s="141"/>
    </row>
    <row r="111" spans="2:21" ht="30" customHeight="1">
      <c r="B111" s="3"/>
      <c r="C111" s="3"/>
      <c r="D111" s="46"/>
      <c r="E111" s="2"/>
      <c r="I111" s="2"/>
      <c r="J111" s="2"/>
      <c r="K111" s="141"/>
      <c r="L111" s="170"/>
      <c r="M111" s="141"/>
      <c r="N111" s="2"/>
      <c r="O111" s="2"/>
      <c r="P111" s="141"/>
      <c r="Q111" s="141"/>
      <c r="R111" s="141"/>
      <c r="S111" s="141"/>
      <c r="T111" s="141"/>
      <c r="U111" s="141"/>
    </row>
    <row r="112" spans="2:21" ht="30" customHeight="1">
      <c r="B112" s="3"/>
      <c r="C112" s="3"/>
      <c r="D112" s="46"/>
      <c r="E112" s="2"/>
      <c r="I112" s="2"/>
      <c r="J112" s="2"/>
      <c r="K112" s="141"/>
      <c r="L112" s="170"/>
      <c r="M112" s="141"/>
      <c r="N112" s="2"/>
      <c r="O112" s="2"/>
      <c r="P112" s="141"/>
      <c r="Q112" s="141"/>
      <c r="R112" s="141"/>
      <c r="S112" s="141"/>
      <c r="T112" s="141"/>
      <c r="U112" s="141"/>
    </row>
    <row r="113" spans="2:21" ht="30" customHeight="1">
      <c r="B113" s="3"/>
      <c r="C113" s="3"/>
      <c r="D113" s="46"/>
      <c r="E113" s="2"/>
      <c r="I113" s="2"/>
      <c r="J113" s="2"/>
      <c r="K113" s="141"/>
      <c r="L113" s="170"/>
      <c r="M113" s="141"/>
      <c r="N113" s="2"/>
      <c r="O113" s="2"/>
      <c r="P113" s="141"/>
      <c r="Q113" s="141"/>
      <c r="R113" s="141"/>
      <c r="S113" s="141"/>
      <c r="T113" s="141"/>
      <c r="U113" s="141"/>
    </row>
    <row r="114" spans="2:21" ht="30" customHeight="1">
      <c r="B114" s="3"/>
      <c r="C114" s="3"/>
      <c r="D114" s="46"/>
      <c r="E114" s="2"/>
      <c r="I114" s="2"/>
      <c r="J114" s="2"/>
      <c r="K114" s="141"/>
      <c r="L114" s="170"/>
      <c r="M114" s="141"/>
      <c r="N114" s="2"/>
      <c r="O114" s="2"/>
      <c r="P114" s="141"/>
      <c r="Q114" s="141"/>
      <c r="R114" s="141"/>
      <c r="S114" s="141"/>
      <c r="T114" s="141"/>
      <c r="U114" s="141"/>
    </row>
    <row r="115" spans="2:21" ht="30" customHeight="1">
      <c r="B115" s="3"/>
      <c r="C115" s="3"/>
      <c r="D115" s="46"/>
      <c r="E115" s="2"/>
      <c r="I115" s="2"/>
      <c r="J115" s="2"/>
      <c r="K115" s="141"/>
      <c r="L115" s="170"/>
      <c r="M115" s="141"/>
      <c r="N115" s="2"/>
      <c r="O115" s="2"/>
      <c r="P115" s="141"/>
      <c r="Q115" s="141"/>
      <c r="R115" s="141"/>
      <c r="S115" s="141"/>
      <c r="T115" s="141"/>
      <c r="U115" s="141"/>
    </row>
    <row r="116" spans="2:21" ht="30" customHeight="1">
      <c r="B116" s="3"/>
      <c r="C116" s="3"/>
      <c r="D116" s="46"/>
      <c r="E116" s="2"/>
      <c r="I116" s="2"/>
      <c r="J116" s="2"/>
      <c r="K116" s="141"/>
      <c r="L116" s="170"/>
      <c r="M116" s="141"/>
      <c r="N116" s="2"/>
      <c r="O116" s="2"/>
      <c r="P116" s="141"/>
      <c r="Q116" s="141"/>
      <c r="R116" s="141"/>
      <c r="S116" s="141"/>
      <c r="T116" s="141"/>
      <c r="U116" s="141"/>
    </row>
    <row r="117" spans="2:21" ht="30" customHeight="1">
      <c r="B117" s="3"/>
      <c r="C117" s="3"/>
      <c r="D117" s="46"/>
      <c r="E117" s="2"/>
      <c r="I117" s="2"/>
      <c r="J117" s="2"/>
      <c r="K117" s="141"/>
      <c r="L117" s="170"/>
      <c r="M117" s="141"/>
      <c r="N117" s="2"/>
      <c r="O117" s="2"/>
      <c r="P117" s="141"/>
      <c r="Q117" s="141"/>
      <c r="R117" s="141"/>
      <c r="S117" s="141"/>
      <c r="T117" s="141"/>
      <c r="U117" s="141"/>
    </row>
    <row r="118" spans="2:21" ht="30" customHeight="1">
      <c r="B118" s="3"/>
      <c r="C118" s="3"/>
      <c r="D118" s="46"/>
      <c r="E118" s="2"/>
      <c r="I118" s="2"/>
      <c r="J118" s="2"/>
      <c r="K118" s="141"/>
      <c r="L118" s="170"/>
      <c r="M118" s="141"/>
      <c r="N118" s="2"/>
      <c r="O118" s="2"/>
      <c r="P118" s="141"/>
      <c r="Q118" s="141"/>
      <c r="R118" s="141"/>
      <c r="S118" s="141"/>
      <c r="T118" s="141"/>
      <c r="U118" s="141"/>
    </row>
    <row r="119" spans="2:21" ht="30" customHeight="1">
      <c r="B119" s="3"/>
      <c r="C119" s="3"/>
      <c r="D119" s="46"/>
      <c r="E119" s="2"/>
      <c r="I119" s="2"/>
      <c r="J119" s="2"/>
      <c r="K119" s="141"/>
      <c r="L119" s="170"/>
      <c r="M119" s="141"/>
      <c r="N119" s="2"/>
      <c r="O119" s="2"/>
      <c r="P119" s="141"/>
      <c r="Q119" s="141"/>
      <c r="R119" s="141"/>
      <c r="S119" s="141"/>
      <c r="T119" s="141"/>
      <c r="U119" s="141"/>
    </row>
    <row r="120" spans="2:21" ht="30" customHeight="1">
      <c r="B120" s="3"/>
      <c r="C120" s="3"/>
      <c r="D120" s="46"/>
      <c r="E120" s="2"/>
      <c r="I120" s="2"/>
      <c r="J120" s="2"/>
      <c r="K120" s="141"/>
      <c r="L120" s="170"/>
      <c r="M120" s="141"/>
      <c r="N120" s="2"/>
      <c r="O120" s="2"/>
      <c r="P120" s="141"/>
      <c r="Q120" s="141"/>
      <c r="R120" s="141"/>
      <c r="S120" s="141"/>
      <c r="T120" s="141"/>
      <c r="U120" s="141"/>
    </row>
    <row r="121" spans="2:21" ht="30" customHeight="1">
      <c r="B121" s="3"/>
      <c r="C121" s="3"/>
      <c r="D121" s="46"/>
      <c r="E121" s="2"/>
      <c r="I121" s="2"/>
      <c r="J121" s="2"/>
      <c r="K121" s="141"/>
      <c r="L121" s="170"/>
      <c r="M121" s="141"/>
      <c r="N121" s="2"/>
      <c r="O121" s="2"/>
      <c r="P121" s="141"/>
      <c r="Q121" s="141"/>
      <c r="R121" s="141"/>
      <c r="S121" s="141"/>
      <c r="T121" s="141"/>
      <c r="U121" s="141"/>
    </row>
    <row r="122" spans="2:21" ht="30" customHeight="1">
      <c r="B122" s="3"/>
      <c r="C122" s="3"/>
      <c r="D122" s="46"/>
      <c r="I122" s="2"/>
      <c r="J122" s="2"/>
      <c r="K122" s="141"/>
      <c r="L122" s="170"/>
      <c r="M122" s="141"/>
      <c r="N122" s="2"/>
      <c r="O122" s="2"/>
      <c r="P122" s="141"/>
      <c r="Q122" s="141"/>
      <c r="R122" s="141"/>
      <c r="S122" s="141"/>
      <c r="T122" s="141"/>
      <c r="U122" s="141"/>
    </row>
    <row r="123" spans="2:21" ht="30" customHeight="1">
      <c r="B123" s="3"/>
      <c r="C123" s="3"/>
      <c r="D123" s="46"/>
      <c r="I123" s="2"/>
      <c r="J123" s="2"/>
      <c r="K123" s="141"/>
      <c r="L123" s="170"/>
      <c r="M123" s="141"/>
      <c r="N123" s="2"/>
      <c r="O123" s="2"/>
      <c r="P123" s="141"/>
      <c r="Q123" s="141"/>
      <c r="R123" s="141"/>
      <c r="S123" s="141"/>
      <c r="T123" s="141"/>
      <c r="U123" s="141"/>
    </row>
    <row r="124" spans="2:21" ht="30" customHeight="1">
      <c r="B124" s="3"/>
      <c r="C124" s="3"/>
      <c r="D124" s="46"/>
      <c r="I124" s="2"/>
      <c r="J124" s="2"/>
      <c r="K124" s="141"/>
      <c r="L124" s="170"/>
      <c r="M124" s="141"/>
      <c r="N124" s="2"/>
      <c r="O124" s="2"/>
      <c r="P124" s="141"/>
      <c r="Q124" s="141"/>
      <c r="R124" s="141"/>
      <c r="S124" s="141"/>
      <c r="T124" s="141"/>
      <c r="U124" s="141"/>
    </row>
    <row r="125" spans="2:21" ht="30" customHeight="1">
      <c r="B125" s="3"/>
      <c r="C125" s="3"/>
      <c r="D125" s="46"/>
      <c r="I125" s="2"/>
      <c r="J125" s="2"/>
      <c r="K125" s="141"/>
      <c r="L125" s="170"/>
      <c r="M125" s="141"/>
      <c r="N125" s="2"/>
      <c r="O125" s="2"/>
      <c r="P125" s="141"/>
      <c r="Q125" s="141"/>
      <c r="R125" s="141"/>
      <c r="S125" s="141"/>
      <c r="T125" s="141"/>
      <c r="U125" s="141"/>
    </row>
    <row r="126" spans="2:21" ht="30" customHeight="1">
      <c r="B126" s="3"/>
      <c r="C126" s="3"/>
      <c r="D126" s="46"/>
      <c r="I126" s="2"/>
      <c r="J126" s="2"/>
      <c r="K126" s="141"/>
      <c r="L126" s="170"/>
      <c r="M126" s="141"/>
      <c r="N126" s="2"/>
      <c r="O126" s="2"/>
      <c r="P126" s="141"/>
      <c r="Q126" s="141"/>
      <c r="R126" s="141"/>
      <c r="S126" s="141"/>
      <c r="T126" s="141"/>
      <c r="U126" s="141"/>
    </row>
    <row r="127" spans="2:21" ht="30" customHeight="1">
      <c r="B127" s="3" t="s">
        <v>4</v>
      </c>
      <c r="C127" s="3" t="s">
        <v>4</v>
      </c>
      <c r="D127" s="46"/>
      <c r="I127" s="2"/>
      <c r="J127" s="2"/>
      <c r="K127" s="141"/>
      <c r="L127" s="170"/>
      <c r="M127" s="141"/>
      <c r="N127" s="2"/>
      <c r="O127" s="2"/>
      <c r="P127" s="141"/>
      <c r="Q127" s="141"/>
      <c r="R127" s="141"/>
      <c r="S127" s="141"/>
      <c r="T127" s="141"/>
      <c r="U127" s="141"/>
    </row>
    <row r="128" spans="9:21" ht="30" customHeight="1">
      <c r="I128" s="2"/>
      <c r="J128" s="2"/>
      <c r="K128" s="141"/>
      <c r="L128" s="170"/>
      <c r="M128" s="141"/>
      <c r="N128" s="2"/>
      <c r="O128" s="2"/>
      <c r="P128" s="141"/>
      <c r="Q128" s="141"/>
      <c r="R128" s="141"/>
      <c r="S128" s="141"/>
      <c r="T128" s="141"/>
      <c r="U128" s="141"/>
    </row>
    <row r="129" spans="9:21" ht="30" customHeight="1">
      <c r="I129" s="2"/>
      <c r="J129" s="2"/>
      <c r="K129" s="141"/>
      <c r="L129" s="170"/>
      <c r="M129" s="141"/>
      <c r="N129" s="2"/>
      <c r="O129" s="2"/>
      <c r="P129" s="141"/>
      <c r="Q129" s="141"/>
      <c r="R129" s="141"/>
      <c r="S129" s="141"/>
      <c r="T129" s="141"/>
      <c r="U129" s="141"/>
    </row>
    <row r="130" spans="9:21" ht="30" customHeight="1">
      <c r="I130" s="2"/>
      <c r="J130" s="2"/>
      <c r="K130" s="141"/>
      <c r="L130" s="170"/>
      <c r="M130" s="141"/>
      <c r="N130" s="2"/>
      <c r="O130" s="2"/>
      <c r="P130" s="141"/>
      <c r="Q130" s="141"/>
      <c r="R130" s="141"/>
      <c r="S130" s="141"/>
      <c r="T130" s="141"/>
      <c r="U130" s="141"/>
    </row>
    <row r="131" spans="9:21" ht="30" customHeight="1">
      <c r="I131" s="2"/>
      <c r="J131" s="2"/>
      <c r="K131" s="141"/>
      <c r="L131" s="170"/>
      <c r="M131" s="141"/>
      <c r="N131" s="2"/>
      <c r="O131" s="2"/>
      <c r="P131" s="141"/>
      <c r="Q131" s="141"/>
      <c r="R131" s="141"/>
      <c r="S131" s="141"/>
      <c r="T131" s="141"/>
      <c r="U131" s="141"/>
    </row>
    <row r="132" spans="9:21" ht="30" customHeight="1">
      <c r="I132" s="2"/>
      <c r="J132" s="2"/>
      <c r="K132" s="141"/>
      <c r="L132" s="170"/>
      <c r="M132" s="141"/>
      <c r="N132" s="2"/>
      <c r="O132" s="2"/>
      <c r="P132" s="141"/>
      <c r="Q132" s="141"/>
      <c r="R132" s="141"/>
      <c r="S132" s="141"/>
      <c r="T132" s="141"/>
      <c r="U132" s="141"/>
    </row>
    <row r="133" spans="9:21" ht="30" customHeight="1">
      <c r="I133" s="2"/>
      <c r="J133" s="2"/>
      <c r="K133" s="141"/>
      <c r="L133" s="170"/>
      <c r="M133" s="141"/>
      <c r="N133" s="2"/>
      <c r="O133" s="2"/>
      <c r="P133" s="141"/>
      <c r="Q133" s="141"/>
      <c r="R133" s="141"/>
      <c r="S133" s="141"/>
      <c r="T133" s="141"/>
      <c r="U133" s="141"/>
    </row>
    <row r="134" spans="9:21" ht="30" customHeight="1">
      <c r="I134" s="2"/>
      <c r="J134" s="2"/>
      <c r="K134" s="141"/>
      <c r="L134" s="170"/>
      <c r="M134" s="141"/>
      <c r="N134" s="2"/>
      <c r="O134" s="2"/>
      <c r="P134" s="141"/>
      <c r="Q134" s="141"/>
      <c r="R134" s="141"/>
      <c r="S134" s="141"/>
      <c r="T134" s="141"/>
      <c r="U134" s="141"/>
    </row>
    <row r="135" spans="9:21" ht="30" customHeight="1">
      <c r="I135" s="2"/>
      <c r="J135" s="2"/>
      <c r="K135" s="141"/>
      <c r="L135" s="170"/>
      <c r="M135" s="141"/>
      <c r="N135" s="2"/>
      <c r="O135" s="2"/>
      <c r="P135" s="141"/>
      <c r="Q135" s="141"/>
      <c r="R135" s="141"/>
      <c r="S135" s="141"/>
      <c r="T135" s="141"/>
      <c r="U135" s="141"/>
    </row>
    <row r="136" spans="9:21" ht="30" customHeight="1">
      <c r="I136" s="2"/>
      <c r="J136" s="2"/>
      <c r="K136" s="141"/>
      <c r="L136" s="170"/>
      <c r="M136" s="141"/>
      <c r="N136" s="2"/>
      <c r="O136" s="2"/>
      <c r="P136" s="141"/>
      <c r="Q136" s="141"/>
      <c r="R136" s="141"/>
      <c r="S136" s="141"/>
      <c r="T136" s="141"/>
      <c r="U136" s="141"/>
    </row>
    <row r="137" spans="9:21" ht="30" customHeight="1">
      <c r="I137" s="2"/>
      <c r="J137" s="2"/>
      <c r="K137" s="141"/>
      <c r="L137" s="170"/>
      <c r="M137" s="141"/>
      <c r="N137" s="2"/>
      <c r="O137" s="2"/>
      <c r="P137" s="141"/>
      <c r="Q137" s="141"/>
      <c r="R137" s="141"/>
      <c r="S137" s="141"/>
      <c r="T137" s="141"/>
      <c r="U137" s="141"/>
    </row>
    <row r="138" spans="9:21" ht="30" customHeight="1">
      <c r="I138" s="2"/>
      <c r="J138" s="2"/>
      <c r="K138" s="141"/>
      <c r="L138" s="170"/>
      <c r="M138" s="141"/>
      <c r="N138" s="2"/>
      <c r="O138" s="2"/>
      <c r="P138" s="141"/>
      <c r="Q138" s="141"/>
      <c r="R138" s="141"/>
      <c r="S138" s="141"/>
      <c r="T138" s="141"/>
      <c r="U138" s="141"/>
    </row>
    <row r="139" spans="9:21" ht="30" customHeight="1">
      <c r="I139" s="2"/>
      <c r="J139" s="2"/>
      <c r="K139" s="141"/>
      <c r="L139" s="170"/>
      <c r="M139" s="141"/>
      <c r="N139" s="2"/>
      <c r="O139" s="2"/>
      <c r="P139" s="141"/>
      <c r="Q139" s="141"/>
      <c r="R139" s="141"/>
      <c r="S139" s="141"/>
      <c r="T139" s="141"/>
      <c r="U139" s="141"/>
    </row>
    <row r="140" spans="9:21" ht="30" customHeight="1">
      <c r="I140" s="2"/>
      <c r="J140" s="2"/>
      <c r="K140" s="141"/>
      <c r="L140" s="170"/>
      <c r="M140" s="141"/>
      <c r="N140" s="2"/>
      <c r="O140" s="2"/>
      <c r="P140" s="141"/>
      <c r="Q140" s="141"/>
      <c r="R140" s="141"/>
      <c r="S140" s="141"/>
      <c r="T140" s="141"/>
      <c r="U140" s="141"/>
    </row>
    <row r="141" spans="3:21" ht="30" customHeight="1">
      <c r="C141" s="1" t="s">
        <v>97</v>
      </c>
      <c r="D141" s="1">
        <f>SUM(D142:D148)</f>
        <v>16549</v>
      </c>
      <c r="I141" s="2"/>
      <c r="J141" s="2"/>
      <c r="K141" s="141"/>
      <c r="L141" s="170"/>
      <c r="M141" s="141"/>
      <c r="N141" s="2"/>
      <c r="O141" s="2"/>
      <c r="P141" s="141"/>
      <c r="Q141" s="141"/>
      <c r="R141" s="141"/>
      <c r="S141" s="141"/>
      <c r="T141" s="141"/>
      <c r="U141" s="141"/>
    </row>
    <row r="142" spans="2:21" ht="30" customHeight="1">
      <c r="B142" s="49"/>
      <c r="C142" s="136" t="s">
        <v>21</v>
      </c>
      <c r="D142" s="137">
        <v>76</v>
      </c>
      <c r="I142" s="2"/>
      <c r="J142" s="2"/>
      <c r="K142" s="141"/>
      <c r="L142" s="170"/>
      <c r="M142" s="141"/>
      <c r="N142" s="2"/>
      <c r="O142" s="2"/>
      <c r="P142" s="141"/>
      <c r="Q142" s="141"/>
      <c r="R142" s="141"/>
      <c r="S142" s="141"/>
      <c r="T142" s="141"/>
      <c r="U142" s="141"/>
    </row>
    <row r="143" spans="2:21" ht="30" customHeight="1">
      <c r="B143" s="49"/>
      <c r="C143" s="136" t="s">
        <v>23</v>
      </c>
      <c r="D143" s="138">
        <v>1761</v>
      </c>
      <c r="E143" s="46"/>
      <c r="I143" s="2"/>
      <c r="J143" s="2"/>
      <c r="K143" s="141"/>
      <c r="L143" s="170"/>
      <c r="M143" s="141"/>
      <c r="N143" s="2"/>
      <c r="O143" s="2"/>
      <c r="P143" s="141"/>
      <c r="Q143" s="141"/>
      <c r="R143" s="141"/>
      <c r="S143" s="141"/>
      <c r="T143" s="141"/>
      <c r="U143" s="141"/>
    </row>
    <row r="144" spans="2:21" ht="30" customHeight="1">
      <c r="B144" s="49"/>
      <c r="C144" s="136" t="s">
        <v>25</v>
      </c>
      <c r="D144" s="138">
        <v>6067</v>
      </c>
      <c r="E144" s="46"/>
      <c r="I144" s="2"/>
      <c r="J144" s="2"/>
      <c r="K144" s="141"/>
      <c r="L144" s="170"/>
      <c r="M144" s="141"/>
      <c r="N144" s="2"/>
      <c r="O144" s="2"/>
      <c r="P144" s="141"/>
      <c r="Q144" s="141"/>
      <c r="R144" s="141"/>
      <c r="S144" s="141"/>
      <c r="T144" s="141"/>
      <c r="U144" s="141"/>
    </row>
    <row r="145" spans="2:21" ht="30" customHeight="1">
      <c r="B145" s="49"/>
      <c r="C145" s="136" t="s">
        <v>27</v>
      </c>
      <c r="D145" s="138">
        <v>1064</v>
      </c>
      <c r="E145" s="46"/>
      <c r="I145" s="2"/>
      <c r="J145" s="2"/>
      <c r="K145" s="141"/>
      <c r="L145" s="170"/>
      <c r="M145" s="141"/>
      <c r="N145" s="2"/>
      <c r="O145" s="2"/>
      <c r="P145" s="141"/>
      <c r="Q145" s="141"/>
      <c r="R145" s="141"/>
      <c r="S145" s="141"/>
      <c r="T145" s="141"/>
      <c r="U145" s="141"/>
    </row>
    <row r="146" spans="2:21" ht="30" customHeight="1">
      <c r="B146" s="49"/>
      <c r="C146" s="136"/>
      <c r="D146" s="138"/>
      <c r="E146" s="46"/>
      <c r="I146" s="2"/>
      <c r="J146" s="2"/>
      <c r="K146" s="141"/>
      <c r="L146" s="170"/>
      <c r="M146" s="141"/>
      <c r="N146" s="2"/>
      <c r="O146" s="2"/>
      <c r="P146" s="141"/>
      <c r="Q146" s="141"/>
      <c r="R146" s="141"/>
      <c r="S146" s="141"/>
      <c r="T146" s="141"/>
      <c r="U146" s="141"/>
    </row>
    <row r="147" spans="2:21" ht="30" customHeight="1">
      <c r="B147" s="49"/>
      <c r="C147" s="136" t="s">
        <v>29</v>
      </c>
      <c r="D147" s="138">
        <v>1548</v>
      </c>
      <c r="E147" s="46"/>
      <c r="I147" s="2"/>
      <c r="J147" s="2"/>
      <c r="K147" s="141"/>
      <c r="L147" s="170"/>
      <c r="M147" s="141"/>
      <c r="N147" s="2"/>
      <c r="O147" s="2"/>
      <c r="P147" s="141"/>
      <c r="Q147" s="141"/>
      <c r="R147" s="141"/>
      <c r="S147" s="141"/>
      <c r="T147" s="141"/>
      <c r="U147" s="141"/>
    </row>
    <row r="148" spans="2:21" ht="30" customHeight="1">
      <c r="B148" s="49"/>
      <c r="C148" s="136" t="s">
        <v>31</v>
      </c>
      <c r="D148" s="138">
        <v>6033</v>
      </c>
      <c r="E148" s="46"/>
      <c r="I148" s="2"/>
      <c r="J148" s="2"/>
      <c r="K148" s="141"/>
      <c r="L148" s="170"/>
      <c r="M148" s="141"/>
      <c r="N148" s="2"/>
      <c r="O148" s="2"/>
      <c r="P148" s="141"/>
      <c r="Q148" s="141"/>
      <c r="R148" s="141"/>
      <c r="S148" s="141"/>
      <c r="T148" s="141"/>
      <c r="U148" s="141"/>
    </row>
    <row r="149" spans="2:21" ht="30" customHeight="1">
      <c r="B149" s="49"/>
      <c r="C149" s="3"/>
      <c r="D149" s="46"/>
      <c r="E149" s="46"/>
      <c r="I149" s="2"/>
      <c r="J149" s="2"/>
      <c r="K149" s="141"/>
      <c r="L149" s="170"/>
      <c r="M149" s="141"/>
      <c r="N149" s="2"/>
      <c r="O149" s="2"/>
      <c r="P149" s="141"/>
      <c r="Q149" s="141"/>
      <c r="R149" s="141"/>
      <c r="S149" s="141"/>
      <c r="T149" s="141"/>
      <c r="U149" s="141"/>
    </row>
    <row r="150" spans="2:21" ht="30" customHeight="1">
      <c r="B150" s="49"/>
      <c r="C150" s="3"/>
      <c r="D150" s="46"/>
      <c r="E150" s="46"/>
      <c r="I150" s="2"/>
      <c r="J150" s="2"/>
      <c r="K150" s="141"/>
      <c r="L150" s="170"/>
      <c r="M150" s="141"/>
      <c r="N150" s="2"/>
      <c r="O150" s="2"/>
      <c r="P150" s="141"/>
      <c r="Q150" s="141"/>
      <c r="R150" s="141"/>
      <c r="S150" s="141"/>
      <c r="T150" s="141"/>
      <c r="U150" s="141"/>
    </row>
    <row r="151" spans="2:21" ht="30" customHeight="1">
      <c r="B151" s="49"/>
      <c r="C151" s="3"/>
      <c r="D151" s="46"/>
      <c r="E151" s="46"/>
      <c r="I151" s="2"/>
      <c r="J151" s="2"/>
      <c r="K151" s="141"/>
      <c r="L151" s="170"/>
      <c r="M151" s="141"/>
      <c r="N151" s="2"/>
      <c r="O151" s="2"/>
      <c r="P151" s="141"/>
      <c r="Q151" s="141"/>
      <c r="R151" s="141"/>
      <c r="S151" s="141"/>
      <c r="T151" s="141"/>
      <c r="U151" s="141"/>
    </row>
    <row r="152" spans="2:21" ht="30" customHeight="1">
      <c r="B152" s="49"/>
      <c r="C152" s="3"/>
      <c r="D152" s="46"/>
      <c r="E152" s="46"/>
      <c r="I152" s="2"/>
      <c r="J152" s="2"/>
      <c r="K152" s="141"/>
      <c r="L152" s="170"/>
      <c r="M152" s="141"/>
      <c r="N152" s="2"/>
      <c r="O152" s="2"/>
      <c r="P152" s="141"/>
      <c r="Q152" s="141"/>
      <c r="R152" s="141"/>
      <c r="S152" s="141"/>
      <c r="T152" s="141"/>
      <c r="U152" s="141"/>
    </row>
    <row r="153" spans="2:21" ht="30" customHeight="1">
      <c r="B153" s="49"/>
      <c r="C153" s="3"/>
      <c r="D153" s="46"/>
      <c r="E153" s="46"/>
      <c r="I153" s="2"/>
      <c r="J153" s="2"/>
      <c r="K153" s="141"/>
      <c r="L153" s="170"/>
      <c r="M153" s="141"/>
      <c r="N153" s="2"/>
      <c r="O153" s="2"/>
      <c r="P153" s="141"/>
      <c r="Q153" s="141"/>
      <c r="R153" s="141"/>
      <c r="S153" s="141"/>
      <c r="T153" s="141"/>
      <c r="U153" s="141"/>
    </row>
    <row r="154" spans="2:21" ht="30" customHeight="1">
      <c r="B154" s="49"/>
      <c r="C154" s="3"/>
      <c r="D154" s="46"/>
      <c r="E154" s="46"/>
      <c r="I154" s="2"/>
      <c r="J154" s="2"/>
      <c r="K154" s="141"/>
      <c r="L154" s="170"/>
      <c r="M154" s="141"/>
      <c r="N154" s="2"/>
      <c r="O154" s="2"/>
      <c r="P154" s="141"/>
      <c r="Q154" s="141"/>
      <c r="R154" s="141"/>
      <c r="S154" s="141"/>
      <c r="T154" s="141"/>
      <c r="U154" s="141"/>
    </row>
    <row r="155" spans="2:21" ht="30" customHeight="1">
      <c r="B155" s="49"/>
      <c r="C155" s="3"/>
      <c r="D155" s="46"/>
      <c r="E155" s="46"/>
      <c r="I155" s="2"/>
      <c r="J155" s="2"/>
      <c r="K155" s="141"/>
      <c r="L155" s="170"/>
      <c r="M155" s="141"/>
      <c r="N155" s="2"/>
      <c r="O155" s="2"/>
      <c r="P155" s="141"/>
      <c r="Q155" s="141"/>
      <c r="R155" s="141"/>
      <c r="S155" s="141"/>
      <c r="T155" s="141"/>
      <c r="U155" s="141"/>
    </row>
    <row r="156" spans="2:21" ht="30" customHeight="1">
      <c r="B156" s="49"/>
      <c r="C156" s="3"/>
      <c r="D156" s="46"/>
      <c r="E156" s="46"/>
      <c r="I156" s="2"/>
      <c r="J156" s="2"/>
      <c r="K156" s="141"/>
      <c r="L156" s="170"/>
      <c r="M156" s="141"/>
      <c r="N156" s="2"/>
      <c r="O156" s="2"/>
      <c r="P156" s="141"/>
      <c r="Q156" s="141"/>
      <c r="R156" s="141"/>
      <c r="S156" s="141"/>
      <c r="T156" s="141"/>
      <c r="U156" s="141"/>
    </row>
    <row r="157" spans="2:21" ht="30" customHeight="1">
      <c r="B157" s="49"/>
      <c r="C157" s="3"/>
      <c r="D157" s="46"/>
      <c r="E157" s="46"/>
      <c r="I157" s="2"/>
      <c r="J157" s="2"/>
      <c r="K157" s="141"/>
      <c r="L157" s="170"/>
      <c r="M157" s="141"/>
      <c r="N157" s="2"/>
      <c r="O157" s="2"/>
      <c r="P157" s="141"/>
      <c r="Q157" s="141"/>
      <c r="R157" s="141"/>
      <c r="S157" s="141"/>
      <c r="T157" s="141"/>
      <c r="U157" s="141"/>
    </row>
    <row r="158" spans="2:21" ht="30" customHeight="1">
      <c r="B158" s="49"/>
      <c r="C158" s="3"/>
      <c r="D158" s="46"/>
      <c r="E158" s="46"/>
      <c r="I158" s="2"/>
      <c r="J158" s="2"/>
      <c r="K158" s="141"/>
      <c r="L158" s="170"/>
      <c r="M158" s="141"/>
      <c r="N158" s="2"/>
      <c r="O158" s="2"/>
      <c r="P158" s="141"/>
      <c r="Q158" s="141"/>
      <c r="R158" s="141"/>
      <c r="S158" s="141"/>
      <c r="T158" s="141"/>
      <c r="U158" s="141"/>
    </row>
    <row r="159" spans="2:21" ht="30" customHeight="1">
      <c r="B159" s="49"/>
      <c r="C159" s="3"/>
      <c r="D159" s="46"/>
      <c r="E159" s="46"/>
      <c r="I159" s="2"/>
      <c r="J159" s="2"/>
      <c r="K159" s="141"/>
      <c r="L159" s="170"/>
      <c r="M159" s="141"/>
      <c r="N159" s="2"/>
      <c r="O159" s="2"/>
      <c r="P159" s="141"/>
      <c r="Q159" s="141"/>
      <c r="R159" s="141"/>
      <c r="S159" s="141"/>
      <c r="T159" s="141"/>
      <c r="U159" s="141"/>
    </row>
    <row r="160" spans="2:21" ht="30" customHeight="1">
      <c r="B160" s="49"/>
      <c r="C160" s="3"/>
      <c r="D160" s="46"/>
      <c r="E160" s="46"/>
      <c r="I160" s="2"/>
      <c r="J160" s="2"/>
      <c r="K160" s="141"/>
      <c r="L160" s="170"/>
      <c r="M160" s="141"/>
      <c r="N160" s="2"/>
      <c r="O160" s="2"/>
      <c r="P160" s="141"/>
      <c r="Q160" s="141"/>
      <c r="R160" s="141"/>
      <c r="S160" s="141"/>
      <c r="T160" s="141"/>
      <c r="U160" s="141"/>
    </row>
    <row r="161" spans="2:21" ht="30" customHeight="1">
      <c r="B161" s="49"/>
      <c r="C161" s="3"/>
      <c r="D161" s="46"/>
      <c r="E161" s="46"/>
      <c r="I161" s="2"/>
      <c r="J161" s="2"/>
      <c r="K161" s="141"/>
      <c r="L161" s="170"/>
      <c r="M161" s="141"/>
      <c r="N161" s="2"/>
      <c r="O161" s="2"/>
      <c r="P161" s="141"/>
      <c r="Q161" s="141"/>
      <c r="R161" s="141"/>
      <c r="S161" s="141"/>
      <c r="T161" s="141"/>
      <c r="U161" s="141"/>
    </row>
    <row r="162" spans="2:21" ht="30" customHeight="1">
      <c r="B162" s="49"/>
      <c r="C162" s="3"/>
      <c r="D162" s="46"/>
      <c r="E162" s="46"/>
      <c r="I162" s="2"/>
      <c r="J162" s="2"/>
      <c r="K162" s="141"/>
      <c r="L162" s="170"/>
      <c r="M162" s="141"/>
      <c r="N162" s="2"/>
      <c r="O162" s="2"/>
      <c r="P162" s="141"/>
      <c r="Q162" s="141"/>
      <c r="R162" s="141"/>
      <c r="S162" s="141"/>
      <c r="T162" s="141"/>
      <c r="U162" s="141"/>
    </row>
    <row r="163" spans="2:21" ht="30" customHeight="1">
      <c r="B163" s="49"/>
      <c r="C163" s="3"/>
      <c r="D163" s="46"/>
      <c r="E163" s="46"/>
      <c r="I163" s="2"/>
      <c r="J163" s="2"/>
      <c r="K163" s="141"/>
      <c r="L163" s="170"/>
      <c r="M163" s="141"/>
      <c r="N163" s="2"/>
      <c r="O163" s="2"/>
      <c r="P163" s="141"/>
      <c r="Q163" s="141"/>
      <c r="R163" s="141"/>
      <c r="S163" s="141"/>
      <c r="T163" s="141"/>
      <c r="U163" s="141"/>
    </row>
    <row r="164" spans="2:21" ht="30" customHeight="1">
      <c r="B164" s="49"/>
      <c r="C164" s="139" t="s">
        <v>98</v>
      </c>
      <c r="D164" s="46"/>
      <c r="E164" s="46"/>
      <c r="I164" s="2"/>
      <c r="J164" s="2"/>
      <c r="K164" s="141"/>
      <c r="L164" s="170"/>
      <c r="M164" s="141"/>
      <c r="N164" s="2"/>
      <c r="O164" s="2"/>
      <c r="P164" s="141"/>
      <c r="Q164" s="141"/>
      <c r="R164" s="141"/>
      <c r="S164" s="141"/>
      <c r="T164" s="141"/>
      <c r="U164" s="141"/>
    </row>
    <row r="165" spans="2:21" ht="30" customHeight="1">
      <c r="B165" s="49"/>
      <c r="C165" s="3"/>
      <c r="D165" s="46"/>
      <c r="E165" s="46"/>
      <c r="I165" s="2"/>
      <c r="J165" s="2"/>
      <c r="K165" s="141"/>
      <c r="L165" s="170"/>
      <c r="M165" s="141"/>
      <c r="N165" s="2"/>
      <c r="O165" s="2"/>
      <c r="P165" s="141"/>
      <c r="Q165" s="141"/>
      <c r="R165" s="141"/>
      <c r="S165" s="141"/>
      <c r="T165" s="141"/>
      <c r="U165" s="141"/>
    </row>
    <row r="166" spans="2:21" ht="30" customHeight="1">
      <c r="B166" s="49"/>
      <c r="C166" s="3"/>
      <c r="D166" s="46"/>
      <c r="E166" s="46"/>
      <c r="I166" s="2"/>
      <c r="J166" s="2"/>
      <c r="K166" s="141"/>
      <c r="L166" s="170"/>
      <c r="M166" s="141"/>
      <c r="N166" s="2"/>
      <c r="O166" s="2"/>
      <c r="P166" s="141"/>
      <c r="Q166" s="141"/>
      <c r="R166" s="141"/>
      <c r="S166" s="141"/>
      <c r="T166" s="141"/>
      <c r="U166" s="141"/>
    </row>
    <row r="167" spans="2:21" ht="30" customHeight="1">
      <c r="B167" s="49"/>
      <c r="C167" s="3"/>
      <c r="D167" s="46"/>
      <c r="E167" s="46"/>
      <c r="I167" s="2"/>
      <c r="J167" s="2"/>
      <c r="K167" s="141"/>
      <c r="L167" s="170"/>
      <c r="M167" s="141"/>
      <c r="N167" s="2"/>
      <c r="O167" s="2"/>
      <c r="P167" s="141"/>
      <c r="Q167" s="141"/>
      <c r="R167" s="141"/>
      <c r="S167" s="141"/>
      <c r="T167" s="141"/>
      <c r="U167" s="141"/>
    </row>
    <row r="168" spans="2:21" ht="30" customHeight="1">
      <c r="B168" s="49"/>
      <c r="C168" s="3"/>
      <c r="D168" s="46"/>
      <c r="E168" s="46"/>
      <c r="I168" s="2"/>
      <c r="J168" s="2"/>
      <c r="K168" s="141"/>
      <c r="L168" s="170"/>
      <c r="M168" s="141"/>
      <c r="N168" s="2"/>
      <c r="O168" s="2"/>
      <c r="P168" s="141"/>
      <c r="Q168" s="141"/>
      <c r="R168" s="141"/>
      <c r="S168" s="141"/>
      <c r="T168" s="141"/>
      <c r="U168" s="141"/>
    </row>
    <row r="169" spans="2:21" ht="30" customHeight="1">
      <c r="B169" s="49"/>
      <c r="C169" s="3"/>
      <c r="D169" s="46"/>
      <c r="E169" s="46"/>
      <c r="I169" s="2"/>
      <c r="J169" s="2"/>
      <c r="K169" s="141"/>
      <c r="L169" s="170"/>
      <c r="M169" s="141"/>
      <c r="N169" s="2"/>
      <c r="O169" s="2"/>
      <c r="P169" s="141"/>
      <c r="Q169" s="141"/>
      <c r="R169" s="141"/>
      <c r="S169" s="141"/>
      <c r="T169" s="141"/>
      <c r="U169" s="141"/>
    </row>
    <row r="170" spans="2:21" ht="30" customHeight="1">
      <c r="B170" s="49"/>
      <c r="C170" s="3"/>
      <c r="D170" s="46"/>
      <c r="E170" s="46"/>
      <c r="I170" s="2"/>
      <c r="J170" s="2"/>
      <c r="K170" s="141"/>
      <c r="L170" s="170"/>
      <c r="M170" s="141"/>
      <c r="N170" s="2"/>
      <c r="O170" s="2"/>
      <c r="P170" s="141"/>
      <c r="Q170" s="141"/>
      <c r="R170" s="141"/>
      <c r="S170" s="141"/>
      <c r="T170" s="141"/>
      <c r="U170" s="141"/>
    </row>
    <row r="171" spans="2:21" ht="30" customHeight="1">
      <c r="B171" s="49"/>
      <c r="C171" s="140"/>
      <c r="D171" s="55"/>
      <c r="E171" s="55"/>
      <c r="I171" s="2"/>
      <c r="J171" s="2"/>
      <c r="K171" s="141"/>
      <c r="L171" s="170"/>
      <c r="M171" s="141"/>
      <c r="N171" s="2"/>
      <c r="O171" s="2"/>
      <c r="P171" s="141"/>
      <c r="Q171" s="141"/>
      <c r="R171" s="141"/>
      <c r="S171" s="141"/>
      <c r="T171" s="141"/>
      <c r="U171" s="141"/>
    </row>
    <row r="172" spans="2:21" ht="30" customHeight="1">
      <c r="B172" s="3"/>
      <c r="C172" s="3"/>
      <c r="D172" s="46"/>
      <c r="E172" s="46"/>
      <c r="I172" s="2"/>
      <c r="J172" s="2"/>
      <c r="K172" s="141"/>
      <c r="L172" s="170"/>
      <c r="M172" s="141"/>
      <c r="N172" s="2"/>
      <c r="O172" s="2"/>
      <c r="P172" s="141"/>
      <c r="Q172" s="141"/>
      <c r="R172" s="141"/>
      <c r="S172" s="141"/>
      <c r="T172" s="141"/>
      <c r="U172" s="141"/>
    </row>
    <row r="173" spans="2:21" ht="30" customHeight="1">
      <c r="B173" s="3"/>
      <c r="C173" s="3"/>
      <c r="D173" s="46"/>
      <c r="E173" s="46"/>
      <c r="I173" s="2"/>
      <c r="J173" s="2"/>
      <c r="K173" s="141"/>
      <c r="L173" s="170"/>
      <c r="M173" s="141"/>
      <c r="N173" s="2"/>
      <c r="O173" s="2"/>
      <c r="P173" s="141"/>
      <c r="Q173" s="141"/>
      <c r="R173" s="141"/>
      <c r="S173" s="141"/>
      <c r="T173" s="141"/>
      <c r="U173" s="141"/>
    </row>
    <row r="174" spans="2:21" ht="30" customHeight="1">
      <c r="B174" s="3"/>
      <c r="C174" s="3"/>
      <c r="D174" s="46"/>
      <c r="E174" s="46"/>
      <c r="I174" s="2"/>
      <c r="J174" s="2"/>
      <c r="K174" s="141"/>
      <c r="L174" s="170"/>
      <c r="M174" s="141"/>
      <c r="N174" s="2"/>
      <c r="O174" s="2"/>
      <c r="P174" s="141"/>
      <c r="Q174" s="141"/>
      <c r="R174" s="141"/>
      <c r="S174" s="141"/>
      <c r="T174" s="141"/>
      <c r="U174" s="141"/>
    </row>
    <row r="175" spans="2:21" ht="30" customHeight="1">
      <c r="B175" s="3"/>
      <c r="C175" s="3"/>
      <c r="D175" s="46"/>
      <c r="E175" s="46"/>
      <c r="I175" s="2"/>
      <c r="J175" s="2"/>
      <c r="K175" s="141"/>
      <c r="L175" s="170"/>
      <c r="M175" s="141"/>
      <c r="N175" s="2"/>
      <c r="O175" s="2"/>
      <c r="P175" s="141"/>
      <c r="Q175" s="141"/>
      <c r="R175" s="141"/>
      <c r="S175" s="141"/>
      <c r="T175" s="141"/>
      <c r="U175" s="141"/>
    </row>
    <row r="176" spans="2:5" ht="30" customHeight="1">
      <c r="B176" s="3"/>
      <c r="C176" s="3"/>
      <c r="D176" s="46"/>
      <c r="E176" s="46"/>
    </row>
    <row r="177" spans="2:5" ht="30" customHeight="1">
      <c r="B177" s="3"/>
      <c r="C177" s="3"/>
      <c r="D177" s="46"/>
      <c r="E177" s="46"/>
    </row>
    <row r="178" spans="2:5" ht="30" customHeight="1">
      <c r="B178" s="3"/>
      <c r="C178" s="3"/>
      <c r="D178" s="46"/>
      <c r="E178" s="46"/>
    </row>
    <row r="179" spans="2:5" ht="30" customHeight="1">
      <c r="B179" s="3"/>
      <c r="C179" s="3"/>
      <c r="D179" s="46"/>
      <c r="E179" s="46"/>
    </row>
    <row r="180" spans="2:5" ht="30" customHeight="1">
      <c r="B180" s="3"/>
      <c r="C180" s="3"/>
      <c r="D180" s="46"/>
      <c r="E180" s="46"/>
    </row>
    <row r="181" spans="3:4" ht="30" customHeight="1">
      <c r="C181" s="1" t="s">
        <v>99</v>
      </c>
      <c r="D181" s="1">
        <f>SUM(D182:D190)</f>
        <v>6033</v>
      </c>
    </row>
    <row r="182" spans="3:4" ht="30" customHeight="1">
      <c r="C182" s="136" t="s">
        <v>32</v>
      </c>
      <c r="D182" s="138">
        <v>1016</v>
      </c>
    </row>
    <row r="183" spans="3:4" ht="30" customHeight="1">
      <c r="C183" s="136" t="s">
        <v>33</v>
      </c>
      <c r="D183" s="138">
        <v>297</v>
      </c>
    </row>
    <row r="184" spans="3:4" ht="30" customHeight="1">
      <c r="C184" s="136" t="s">
        <v>34</v>
      </c>
      <c r="D184" s="138">
        <v>1018</v>
      </c>
    </row>
    <row r="185" spans="3:4" ht="30" customHeight="1">
      <c r="C185" s="136" t="s">
        <v>35</v>
      </c>
      <c r="D185" s="138">
        <v>722</v>
      </c>
    </row>
    <row r="186" spans="3:4" ht="30" customHeight="1">
      <c r="C186" s="136" t="s">
        <v>100</v>
      </c>
      <c r="D186" s="138">
        <v>411</v>
      </c>
    </row>
    <row r="187" spans="3:4" ht="30" customHeight="1">
      <c r="C187" s="136" t="s">
        <v>36</v>
      </c>
      <c r="D187" s="138">
        <v>38</v>
      </c>
    </row>
    <row r="188" spans="3:4" ht="30" customHeight="1">
      <c r="C188" s="136" t="s">
        <v>37</v>
      </c>
      <c r="D188" s="138">
        <v>221</v>
      </c>
    </row>
    <row r="189" spans="3:4" ht="30" customHeight="1">
      <c r="C189" s="136" t="s">
        <v>38</v>
      </c>
      <c r="D189" s="138">
        <v>96</v>
      </c>
    </row>
    <row r="190" spans="3:4" ht="30" customHeight="1">
      <c r="C190" s="136" t="s">
        <v>39</v>
      </c>
      <c r="D190" s="138">
        <v>2214</v>
      </c>
    </row>
  </sheetData>
  <mergeCells count="12">
    <mergeCell ref="B1:AF1"/>
    <mergeCell ref="N3:U3"/>
    <mergeCell ref="N24:U24"/>
    <mergeCell ref="V24:Z24"/>
    <mergeCell ref="AA24:AE24"/>
    <mergeCell ref="AA3:AF3"/>
    <mergeCell ref="V3:Z3"/>
    <mergeCell ref="A22:A25"/>
    <mergeCell ref="D24:H24"/>
    <mergeCell ref="I24:M24"/>
    <mergeCell ref="D3:H3"/>
    <mergeCell ref="I3:M3"/>
  </mergeCells>
  <printOptions horizontalCentered="1"/>
  <pageMargins left="0" right="0" top="0.5905511811023623" bottom="0" header="0.5118110236220472" footer="0.5118110236220472"/>
  <pageSetup horizontalDpi="300" verticalDpi="300" orientation="landscape" pageOrder="overThenDown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豊村　寿秀</cp:lastModifiedBy>
  <cp:lastPrinted>2003-04-21T07:47:45Z</cp:lastPrinted>
  <dcterms:created xsi:type="dcterms:W3CDTF">2000-04-19T00:43:08Z</dcterms:created>
  <dcterms:modified xsi:type="dcterms:W3CDTF">2003-04-21T07:49:33Z</dcterms:modified>
  <cp:category/>
  <cp:version/>
  <cp:contentType/>
  <cp:contentStatus/>
</cp:coreProperties>
</file>